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adea.sharepoint.com/sites/Research-Hub/Shared Documents/General/SURVEY/APAN/APAN2024/Final Data/"/>
    </mc:Choice>
  </mc:AlternateContent>
  <xr:revisionPtr revIDLastSave="83" documentId="8_{298F469D-16F5-429C-9979-1CFAFD0BCD72}" xr6:coauthVersionLast="47" xr6:coauthVersionMax="47" xr10:uidLastSave="{6FF8FAEC-0964-4940-8F07-0FB58AEBAAB6}"/>
  <bookViews>
    <workbookView xWindow="-120" yWindow="-120" windowWidth="29040" windowHeight="15720" tabRatio="774" xr2:uid="{00000000-000D-0000-FFFF-FFFF00000000}"/>
  </bookViews>
  <sheets>
    <sheet name="Table of Contents " sheetId="1" r:id="rId1"/>
    <sheet name="Glossary" sheetId="2" r:id="rId2"/>
    <sheet name="Table 1" sheetId="3" r:id="rId3"/>
    <sheet name="Table 2" sheetId="4" r:id="rId4"/>
    <sheet name="Table 3" sheetId="5" r:id="rId5"/>
    <sheet name="Table 4" sheetId="6" r:id="rId6"/>
    <sheet name="Table 5" sheetId="7" r:id="rId7"/>
    <sheet name="Table 6" sheetId="8" r:id="rId8"/>
    <sheet name="Table 7" sheetId="9" r:id="rId9"/>
    <sheet name="Table 8" sheetId="22" r:id="rId10"/>
    <sheet name="Table 9" sheetId="11" r:id="rId11"/>
    <sheet name="Table 10" sheetId="13" r:id="rId12"/>
    <sheet name="Table 11" sheetId="14" r:id="rId13"/>
    <sheet name="Table 12" sheetId="15" r:id="rId14"/>
    <sheet name="Table 13" sheetId="23" r:id="rId15"/>
    <sheet name="U.S. Dental Schools" sheetId="21" r:id="rId16"/>
  </sheets>
  <externalReferences>
    <externalReference r:id="rId17"/>
  </externalReferences>
  <definedNames>
    <definedName name="_xlnm._FilterDatabase" localSheetId="15" hidden="1">'U.S. Dental Schools'!$B$5:$F$76</definedName>
    <definedName name="FIGURE_1_TITLE">#REF!</definedName>
    <definedName name="FIGURE_2_TITLE">#REF!</definedName>
    <definedName name="FIGURE_3_TITLE">#REF!</definedName>
    <definedName name="_xlnm.Print_Area" localSheetId="1">Glossary!$B$6:$D$29</definedName>
    <definedName name="_xlnm.Print_Area" localSheetId="0">'Table of Contents '!$B$2:$B$16</definedName>
    <definedName name="_xlnm.Print_Titles" localSheetId="1">Glossary!$6:$7</definedName>
    <definedName name="_xlnm.Print_Titles" localSheetId="12">'Table 11'!$1:$4,'Table 11'!$B:$B</definedName>
    <definedName name="_xlnm.Print_Titles" localSheetId="13">'Table 12'!$3:$4,'Table 12'!$B:$B</definedName>
    <definedName name="_xlnm.Print_Titles" localSheetId="3">'Table 2'!$1:$5</definedName>
    <definedName name="_xlnm.Print_Titles" localSheetId="5">'Table 4'!$1:$5,'Table 4'!$A:$B</definedName>
    <definedName name="_xlnm.Print_Titles" localSheetId="6">'Table 5'!$1:$5,'Table 5'!$A:$D</definedName>
    <definedName name="_xlnm.Print_Titles" localSheetId="7">'Table 6'!$1:$5,'Table 6'!$A:$D</definedName>
    <definedName name="_xlnm.Print_Titles" localSheetId="8">'Table 7'!$1:$5,'Table 7'!$A:$D</definedName>
    <definedName name="_xlnm.Print_Titles" localSheetId="9">'Table 8'!$1:$5,'Table 8'!$A:$C</definedName>
    <definedName name="_xlnm.Print_Titles" localSheetId="10">'Table 9'!$1:$6,'Table 9'!$A:$D</definedName>
    <definedName name="_xlnm.Print_Titles" localSheetId="0">'Table of Contents '!$2:$3</definedName>
    <definedName name="_xlnm.Print_Titles" localSheetId="15">'U.S. Dental Schools'!$1:$5</definedName>
    <definedName name="TABLE_1_TITLE" localSheetId="11">'[1]Table 1'!$B$3</definedName>
    <definedName name="TABLE_1_TITLE" localSheetId="12">'[1]Table 1'!$B$3</definedName>
    <definedName name="TABLE_1_TITLE">'Table 1'!$B$3</definedName>
    <definedName name="Table_10._Number_of_Applications_and_First_time__First_year_Enrollees_by_Race_and_Ethnicity_and_by_School__2023">'Table of Contents '!#REF!</definedName>
    <definedName name="TABLE_10_TITLE">#REF!</definedName>
    <definedName name="TABLE_11_TITLE" localSheetId="11">'Table 10'!$B$3</definedName>
    <definedName name="TABLE_11_TITLE" localSheetId="12">'[1]Table 11'!$B$3</definedName>
    <definedName name="TABLE_11_TITLE">#REF!</definedName>
    <definedName name="TABLE_12_TITLE" localSheetId="11">'[1]Table 12'!$B$3</definedName>
    <definedName name="TABLE_12_TITLE" localSheetId="12">'Table 11'!$B$3</definedName>
    <definedName name="TABLE_12_TITLE">#REF!</definedName>
    <definedName name="TABLE_13_TITLE" localSheetId="11">'[1]Table 13'!$B$3</definedName>
    <definedName name="TABLE_13_TITLE" localSheetId="12">'[1]Table 13'!$B$3</definedName>
    <definedName name="TABLE_13_TITLE">'Table 12'!$B$3</definedName>
    <definedName name="TABLE_14_TITLE" localSheetId="11">'[1]Table 14'!$B$3</definedName>
    <definedName name="TABLE_14_TITLE" localSheetId="12">'[1]Table 14'!$B$3</definedName>
    <definedName name="TABLE_14_TITLE">#REF!</definedName>
    <definedName name="TABLE_2_TITLE" localSheetId="11">'[1]Table 2'!$B$3</definedName>
    <definedName name="TABLE_2_TITLE" localSheetId="12">'[1]Table 2'!$B$3</definedName>
    <definedName name="TABLE_2_TITLE">'Table 2'!$B$3</definedName>
    <definedName name="TABLE_3_TITLE" localSheetId="11">'[1]Table 3'!$B$3</definedName>
    <definedName name="TABLE_3_TITLE" localSheetId="12">'[1]Table 3'!$B$3</definedName>
    <definedName name="TABLE_3_TITLE">'Table 3'!$B$3</definedName>
    <definedName name="TABLE_4_TITLE" localSheetId="11">'[1]Table 4'!$B$3</definedName>
    <definedName name="TABLE_4_TITLE" localSheetId="12">'[1]Table 4'!$B$3</definedName>
    <definedName name="TABLE_4_TITLE">'Table 4'!$B$3</definedName>
    <definedName name="TABLE_5_TITLE" localSheetId="11">'[1]Table 5'!$B$3</definedName>
    <definedName name="TABLE_5_TITLE" localSheetId="12">'[1]Table 5'!$B$3</definedName>
    <definedName name="TABLE_5_TITLE">'Table 5'!$B$3</definedName>
    <definedName name="TABLE_6_TITLE" localSheetId="11">'[1]Table 6'!$B$3</definedName>
    <definedName name="TABLE_6_TITLE" localSheetId="12">'[1]Table 6'!$B$3</definedName>
    <definedName name="TABLE_6_TITLE">'Table 6'!$B$3</definedName>
    <definedName name="TABLE_7_TITLE" localSheetId="11">'[1]Table 7'!$B$3</definedName>
    <definedName name="TABLE_7_TITLE" localSheetId="12">'[1]Table 7'!$B$3</definedName>
    <definedName name="TABLE_7_TITLE">'Table 7'!$B$3</definedName>
    <definedName name="TABLE_8_TITLE" localSheetId="11">'[1]Table 8'!$B$3</definedName>
    <definedName name="TABLE_8_TITLE" localSheetId="12">'[1]Table 8'!$B$3</definedName>
    <definedName name="TABLE_8_TITLE" localSheetId="9">'Table 8'!$B$3</definedName>
    <definedName name="TABLE_8_TITLE">#REF!</definedName>
    <definedName name="TABLE_9_TITLE" localSheetId="10">'Table 9'!$B$3</definedName>
    <definedName name="TABLE_9_TITLE">#REF!</definedName>
    <definedName name="TABLE_OF_CONTENTS">'Table of Contents '!$B$2</definedName>
    <definedName name="TITLE_DENTAL_SCHOOLS" localSheetId="11">'[1]U.S. Dental Schools'!$B$3</definedName>
    <definedName name="TITLE_DENTAL_SCHOOLS" localSheetId="12">'[1]U.S. Dental Schools'!$B$3</definedName>
    <definedName name="TITLE_DENTAL_SCHOOLS">'U.S. Dental Schools'!$B$3</definedName>
    <definedName name="Z_2B652145_1D52_4EE8_83F9_19E7E3F403E5_.wvu.PrintTitles" localSheetId="12" hidden="1">'Table 11'!$B:$B,'Table 11'!$3:$5</definedName>
    <definedName name="Z_2B652145_1D52_4EE8_83F9_19E7E3F403E5_.wvu.PrintTitles" localSheetId="13" hidden="1">'Table 12'!$B:$B,'Table 12'!$3:$4</definedName>
    <definedName name="Z_2B652145_1D52_4EE8_83F9_19E7E3F403E5_.wvu.PrintTitles" localSheetId="9" hidden="1">'Table 8'!$B:$B,'Table 8'!$3:$5</definedName>
    <definedName name="Z_6205ACC2_7748_4BB6_9408_101C32D32338_.wvu.PrintTitles" localSheetId="12" hidden="1">'Table 11'!$B:$B,'Table 11'!$3:$5</definedName>
    <definedName name="Z_6205ACC2_7748_4BB6_9408_101C32D32338_.wvu.PrintTitles" localSheetId="13" hidden="1">'Table 12'!$B:$B,'Table 12'!$3:$4</definedName>
    <definedName name="Z_6205ACC2_7748_4BB6_9408_101C32D32338_.wvu.PrintTitles" localSheetId="9" hidden="1">'Table 8'!$B:$B,'Table 8'!$3:$5</definedName>
    <definedName name="Z_7A197565_CD06_4D40_ADF6_ABEB5F656DCB_.wvu.PrintTitles" localSheetId="12" hidden="1">'Table 11'!$B:$B,'Table 11'!$3:$5</definedName>
    <definedName name="Z_7A197565_CD06_4D40_ADF6_ABEB5F656DCB_.wvu.PrintTitles" localSheetId="13" hidden="1">'Table 12'!$B:$B,'Table 12'!$3:$4</definedName>
    <definedName name="Z_7A197565_CD06_4D40_ADF6_ABEB5F656DCB_.wvu.PrintTitles" localSheetId="9" hidden="1">'Table 8'!$B:$B,'Table 8'!$3:$5</definedName>
    <definedName name="Z_95FDDC2C_549A_47CA_B8D5_ECD00002A7F5_.wvu.PrintTitles" localSheetId="12" hidden="1">'Table 11'!$B:$B,'Table 11'!$3:$5</definedName>
    <definedName name="Z_95FDDC2C_549A_47CA_B8D5_ECD00002A7F5_.wvu.PrintTitles" localSheetId="13" hidden="1">'Table 12'!$B:$B,'Table 12'!$3:$4</definedName>
    <definedName name="Z_95FDDC2C_549A_47CA_B8D5_ECD00002A7F5_.wvu.PrintTitles" localSheetId="9" hidden="1">'Table 8'!$B:$B,'Table 8'!$3:$5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5" l="1"/>
  <c r="E16" i="5"/>
  <c r="V80" i="11"/>
  <c r="U80" i="11"/>
  <c r="H64" i="22" l="1"/>
  <c r="G64" i="22"/>
  <c r="F64" i="22"/>
  <c r="G16" i="5" l="1"/>
  <c r="D16" i="5"/>
  <c r="B18" i="1"/>
  <c r="B16" i="1"/>
  <c r="B13" i="1"/>
  <c r="B11" i="1"/>
  <c r="B10" i="1"/>
  <c r="B9" i="1"/>
  <c r="B8" i="1"/>
  <c r="B7" i="1"/>
  <c r="B6" i="1"/>
  <c r="B5" i="1"/>
</calcChain>
</file>

<file path=xl/sharedStrings.xml><?xml version="1.0" encoding="utf-8"?>
<sst xmlns="http://schemas.openxmlformats.org/spreadsheetml/2006/main" count="1572" uniqueCount="370">
  <si>
    <t>ADEA Dental School Applicants and Enrollees Report, 2024 Entering Class</t>
  </si>
  <si>
    <t>Table of Contents</t>
  </si>
  <si>
    <t>Glossary</t>
  </si>
  <si>
    <t>Table 8. Geographic Distribution of Applicants and First-time, First-year Enrollees (as Determined by Legal Residence of Applicant at Time of Application), 2024</t>
  </si>
  <si>
    <t>Return to Table of Contents</t>
  </si>
  <si>
    <t>Citation</t>
  </si>
  <si>
    <t>Singh P, Lawton KB, Istrate EC, Booker CL, West KP. U.S. Dental School Applicants and Enrollees, 2024 Entering Class. Washington, DC: American Dental Education Association, February 2025.</t>
  </si>
  <si>
    <t>Disclaimer</t>
  </si>
  <si>
    <t>TERM</t>
  </si>
  <si>
    <t>DEFINITION</t>
  </si>
  <si>
    <t>Applicants</t>
  </si>
  <si>
    <t>Applicants are individuals who applied for entry into a predoctoral program at one or more U.S. dental schools in a given year. Source: ADEA</t>
  </si>
  <si>
    <t>Applications</t>
  </si>
  <si>
    <t>This is the submission of one or more applications for entry into a predoctoral program at one or more U.S. dental schools in a given year. The number of applications for entry into a predoctoral program at an individual U.S. dental school in a given year represents the number of applicants at that specific U.S. dental school in a given year. Source: ADEA</t>
  </si>
  <si>
    <t>DAT Count</t>
  </si>
  <si>
    <t>DAT count is the number of individual Dental Admission Test (DAT) exams given in a year, including repeats. Source: American Dental Association (ADA)</t>
  </si>
  <si>
    <t>First-time, First-year Enrollees</t>
  </si>
  <si>
    <r>
      <t>These enrollees are matriculated individuals for the first time at a U.S. dental school in a given year. ADEA calculates the “first-time, first-year enrollees” indicators based on an analysis of Texas Medical and Dental Schools Application Service (TMDSAS) and ADEA AADSAS</t>
    </r>
    <r>
      <rPr>
        <vertAlign val="superscript"/>
        <sz val="11"/>
        <color theme="1"/>
        <rFont val="Arial"/>
        <family val="2"/>
      </rPr>
      <t>®</t>
    </r>
    <r>
      <rPr>
        <sz val="11"/>
        <color theme="1"/>
        <rFont val="Arial"/>
        <family val="2"/>
      </rPr>
      <t xml:space="preserve"> (ADEA Associated American Dental Schools Application Service) data. Source: ADEA</t>
    </r>
  </si>
  <si>
    <t>First-year Enrollees, Total</t>
  </si>
  <si>
    <t>Gender</t>
  </si>
  <si>
    <t>Mean DAT for Applicants and First-time, First-year Enrollees</t>
  </si>
  <si>
    <t>Mean GPA for Applicants and First-time, First-year Enrollees</t>
  </si>
  <si>
    <t>ADEA calculates the mean GPA for “Applicants” and “First-time, First-year Enrollees” as the average of individual non-zero entries. GPA is based on a 4.0 scale.</t>
  </si>
  <si>
    <t>Mean DAT for First-year Enrollees</t>
  </si>
  <si>
    <t>Mean GPA for First-year Enrollees</t>
  </si>
  <si>
    <t>ADA calculates the mean GPA for “First-year Enrollees” as a weighted average of all the school means of individual non-zero entries in each school, with all the dental schools means given equal weight. GPA is based on a 4.0 scale.</t>
  </si>
  <si>
    <t>Race/Ethnicity</t>
  </si>
  <si>
    <t>American Indian or Alaska Native, non-Hispanic/Latino</t>
  </si>
  <si>
    <t>Asian, non-Hispanic/Latino</t>
  </si>
  <si>
    <t>Black or African American, non-Hispanic/Latino</t>
  </si>
  <si>
    <t>Hispanic or Latino of any race</t>
  </si>
  <si>
    <t>Native Hawaiian or Other Pacific Islander, non-Hispanic/Latino</t>
  </si>
  <si>
    <t>White, non-Hispanic/Latino</t>
  </si>
  <si>
    <t>Two or More Races, non-Hispanic/Latino</t>
  </si>
  <si>
    <t>Do Not Wish to Report or Unknown</t>
  </si>
  <si>
    <t>Nonresident Alien</t>
  </si>
  <si>
    <t>U.S. Census Region and Division</t>
  </si>
  <si>
    <t>©2025 American Dental Education Association</t>
  </si>
  <si>
    <t xml:space="preserve"> </t>
  </si>
  <si>
    <t>Table 1. Applicants, First-time, First-year Enrollees and Total First-year Enrollees, 2000 to 2024</t>
  </si>
  <si>
    <t>Year</t>
  </si>
  <si>
    <t>Dental Admission Test (DAT) Count 
(Individual Examinations)*</t>
  </si>
  <si>
    <t>Applicant/First-time, First-year Enrollee Ratio</t>
  </si>
  <si>
    <t>Percentage of Applicants Enrolled</t>
  </si>
  <si>
    <t>Total First-year Enrollees**</t>
  </si>
  <si>
    <t>n/a</t>
  </si>
  <si>
    <t>Source: Singh P, Lawton KB, Istrate EC, Booker CL, West KP. U.S. Dental School Applicants and Enrollees, 2024 Entering Class. Washington, DC: American Dental Education Association, February 2025.</t>
  </si>
  <si>
    <t>Notes:</t>
  </si>
  <si>
    <t>For definitions, see the Glossary of Terms.</t>
  </si>
  <si>
    <t xml:space="preserve">* Source: American Dental Association, DAT Examinee General Information Report, for 2012-2016 data; Dental Admission Test (DAT) User's Manual - Table 1 Dental Admission Test
Quantitative Reasoning Cumulative Percentile Distribution, for 2017, 2018, 2021, 2022 and 2023 data; unpublished data, 2019 and 2020 data.
</t>
  </si>
  <si>
    <t>** Source: American Dental Association, Health Policy Institute, Survey of Dental Education, Report 1, various years.</t>
  </si>
  <si>
    <t>Table 2. Applicants and First-time, First-year Enrollees by Gender, 2000 to 2024</t>
  </si>
  <si>
    <t>Men</t>
  </si>
  <si>
    <t>Women</t>
  </si>
  <si>
    <t>Gender Not Reported*</t>
  </si>
  <si>
    <t>Total Applicants</t>
  </si>
  <si>
    <t>Number</t>
  </si>
  <si>
    <t>Percent</t>
  </si>
  <si>
    <t>&lt;0.1%</t>
  </si>
  <si>
    <t>Enrollment Rate</t>
  </si>
  <si>
    <t>Total First-time, First-year Enrollees</t>
  </si>
  <si>
    <t>* "Gender not reported" category includes "Declined to State" and "Unanswered."</t>
  </si>
  <si>
    <t>Race and Ethnicity</t>
  </si>
  <si>
    <t xml:space="preserve"> Enrollment Rate</t>
  </si>
  <si>
    <t>American Indian or Alaska Native</t>
  </si>
  <si>
    <t>Asian</t>
  </si>
  <si>
    <t>Black or African American</t>
  </si>
  <si>
    <t>Hispanic or Latino</t>
  </si>
  <si>
    <t>Native Hawaiian or Other Pacific Islander</t>
  </si>
  <si>
    <t>White</t>
  </si>
  <si>
    <t>Two or More Races</t>
  </si>
  <si>
    <t>Total</t>
  </si>
  <si>
    <t xml:space="preserve">For definitions, see the Glossary of Terms. </t>
  </si>
  <si>
    <t>*ADEA adheres to the current U.S. Department of Education guidelines for reporting race and ethnicity data for postsecondary education institutions.</t>
  </si>
  <si>
    <t>NA</t>
  </si>
  <si>
    <r>
      <t>Asian</t>
    </r>
    <r>
      <rPr>
        <vertAlign val="superscript"/>
        <sz val="11"/>
        <rFont val="Arial"/>
        <family val="2"/>
      </rPr>
      <t>1</t>
    </r>
  </si>
  <si>
    <t>Total Number of Applicants</t>
  </si>
  <si>
    <t>Total Number of First-time, First-year Enrollees</t>
  </si>
  <si>
    <t>Enrollment Rate of 
First-time, First-year Enrollees</t>
  </si>
  <si>
    <r>
      <rPr>
        <vertAlign val="superscript"/>
        <sz val="8"/>
        <color theme="1"/>
        <rFont val="Arial"/>
        <family val="2"/>
      </rPr>
      <t>1</t>
    </r>
    <r>
      <rPr>
        <sz val="8"/>
        <color theme="1"/>
        <rFont val="Arial"/>
        <family val="2"/>
      </rPr>
      <t xml:space="preserve"> Asian includes Native Hawaiian and Other Pacific Islander for years 2000 to 2009.</t>
    </r>
  </si>
  <si>
    <t>NA = Not available.  Federal guidelines for collecting and reporting race and ethnicity before 2010 did not include "Nonresident Alien" and "Two or More Races" categories and the "Native Hawaiian and Other Pacific Islander" category was collected together with "Asian."</t>
  </si>
  <si>
    <t>Table 5. Number of Applications and Their Geographic Distribution by Dental School, 2024</t>
  </si>
  <si>
    <t>Name of Institution</t>
  </si>
  <si>
    <t>Column1</t>
  </si>
  <si>
    <t>State Not Reported</t>
  </si>
  <si>
    <t>Alabama</t>
  </si>
  <si>
    <t>Alaska</t>
  </si>
  <si>
    <t>Arizona</t>
  </si>
  <si>
    <t>Arkansas</t>
  </si>
  <si>
    <t>Armed Forces  Americas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</si>
  <si>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</si>
  <si>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</si>
  <si>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</si>
  <si>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</si>
  <si>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</si>
  <si>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</si>
  <si>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</si>
  <si>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</si>
  <si>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</si>
  <si>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</si>
  <si>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</si>
  <si>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</si>
  <si>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</si>
  <si>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</si>
  <si>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</si>
  <si>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</si>
  <si>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</si>
  <si>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</si>
  <si>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</si>
  <si>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</si>
  <si>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</si>
  <si>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</si>
  <si>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</si>
  <si>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</si>
  <si>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</si>
  <si>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</si>
  <si>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</si>
  <si>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</si>
  <si>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</si>
  <si>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</si>
  <si>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</si>
  <si>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</si>
  <si>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</si>
  <si>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</si>
  <si>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</si>
  <si>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</si>
  <si>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</si>
  <si>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</si>
  <si>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</si>
  <si>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</si>
  <si>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</si>
  <si>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</si>
  <si>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U.S. Minor Outlying Islands</t>
  </si>
  <si>
    <t>Utah</t>
  </si>
  <si>
    <t>Vermont</t>
  </si>
  <si>
    <t>Virgin Islands, U.S.</t>
  </si>
  <si>
    <t>Virginia</t>
  </si>
  <si>
    <t>Washington</t>
  </si>
  <si>
    <t>West Virginia</t>
  </si>
  <si>
    <t>Wisconsin</t>
  </si>
  <si>
    <t>Wyoming</t>
  </si>
  <si>
    <t>International</t>
  </si>
  <si>
    <t>AL</t>
  </si>
  <si>
    <t>University of Alabama at Birmingham School of Dentistry</t>
  </si>
  <si>
    <t>AZ</t>
  </si>
  <si>
    <t>A.T. Still University Arizona School of Dentistry &amp; Oral Health</t>
  </si>
  <si>
    <t>Midwestern University College of Dental Medicine-Arizona</t>
  </si>
  <si>
    <t>CA</t>
  </si>
  <si>
    <t>Loma Linda University School of Dentistry</t>
  </si>
  <si>
    <t>University of California, San Francisco, School of Dentistry</t>
  </si>
  <si>
    <t>University of the Pacific, Arthur A. Dugoni School of Dentistry</t>
  </si>
  <si>
    <t>Herman Ostrow School of Dentistry of USC</t>
  </si>
  <si>
    <t>Western University of Health Sciences College of Dental Medicine</t>
  </si>
  <si>
    <t>California Northstate University College of Dental Medicine</t>
  </si>
  <si>
    <t>University of California, Los Angeles, School of Dentistry</t>
  </si>
  <si>
    <t>CO</t>
  </si>
  <si>
    <t>University of Colorado School of Dental Medicine</t>
  </si>
  <si>
    <t>CT</t>
  </si>
  <si>
    <t>University of Connecticut School of Dental Medicine</t>
  </si>
  <si>
    <t>DC</t>
  </si>
  <si>
    <t>Howard University College of Dentistry</t>
  </si>
  <si>
    <t>FL</t>
  </si>
  <si>
    <t>Nova Southeastern University College of Dental Medicine</t>
  </si>
  <si>
    <t>Lake Erie College of Osteopathic Medicine School of Dental Medicine</t>
  </si>
  <si>
    <t>University of Florida College of Dentistry</t>
  </si>
  <si>
    <t>GA</t>
  </si>
  <si>
    <t>Dental College of Georgia at Augusta University</t>
  </si>
  <si>
    <t>IA</t>
  </si>
  <si>
    <t>University of Iowa College of Dentistry and Dental Clinics</t>
  </si>
  <si>
    <t>IL</t>
  </si>
  <si>
    <t>Midwestern University College of Dental Medicine-Illinois</t>
  </si>
  <si>
    <t>University of Illinois Chicago College of Dentistry</t>
  </si>
  <si>
    <t>Southern Illinois University School of Dental Medicine</t>
  </si>
  <si>
    <t>IN</t>
  </si>
  <si>
    <t>Indiana University School of Dentistry</t>
  </si>
  <si>
    <t>KY</t>
  </si>
  <si>
    <t>University of Louisville School of Dentistry</t>
  </si>
  <si>
    <t>University of Kentucky College of Dentistry</t>
  </si>
  <si>
    <t>LA</t>
  </si>
  <si>
    <t>Louisiana State University Health New Orleans School of Dentistry</t>
  </si>
  <si>
    <t>MA</t>
  </si>
  <si>
    <t>Boston University Henry M. Goldman School of Dental Medicine</t>
  </si>
  <si>
    <t>Harvard School of Dental Medicine</t>
  </si>
  <si>
    <t>Tufts University School of Dental Medicine</t>
  </si>
  <si>
    <t>MD</t>
  </si>
  <si>
    <t>University of Maryland School of Dentistry</t>
  </si>
  <si>
    <t>ME</t>
  </si>
  <si>
    <t>University of New England College of Dental Medicine</t>
  </si>
  <si>
    <t>MI</t>
  </si>
  <si>
    <t>University of Michigan School of Dentistry</t>
  </si>
  <si>
    <t>University of Detroit Mercy School of Dentistry</t>
  </si>
  <si>
    <t>MN</t>
  </si>
  <si>
    <t>University of Minnesota School of Dentistry</t>
  </si>
  <si>
    <t>MO</t>
  </si>
  <si>
    <t>A.T. Still University Missouri School of Dentistry &amp; Oral Health</t>
  </si>
  <si>
    <t>University of Missouri - Kansas City School of Dentistry</t>
  </si>
  <si>
    <t>Kansas City University College of Dental Medicine</t>
  </si>
  <si>
    <t>MS</t>
  </si>
  <si>
    <t>University of Mississippi Medical Center School of Dentistry</t>
  </si>
  <si>
    <t>NC</t>
  </si>
  <si>
    <t>University of North Carolina at Chapel Hill Adams School of Dentistry</t>
  </si>
  <si>
    <t>East Carolina University School of Dental Medicine</t>
  </si>
  <si>
    <t>NE</t>
  </si>
  <si>
    <t>Creighton University School of Dentistry</t>
  </si>
  <si>
    <t>University of Nebraska Medical Center College of Dentistry</t>
  </si>
  <si>
    <t>NJ</t>
  </si>
  <si>
    <t>Rutgers School of Dental Medicine</t>
  </si>
  <si>
    <t>NV</t>
  </si>
  <si>
    <t>University of Nevada, Las Vegas School of Dental Medicine</t>
  </si>
  <si>
    <t>NY</t>
  </si>
  <si>
    <t>Stony Brook School of Dental Medicine</t>
  </si>
  <si>
    <t>Columbia University College of Dental Medicine</t>
  </si>
  <si>
    <t>NYU College of Dentistry</t>
  </si>
  <si>
    <t>University at Buffalo School of Dental Medicine</t>
  </si>
  <si>
    <t>Touro College of Dental Medicine at New York Medical College</t>
  </si>
  <si>
    <t>OH</t>
  </si>
  <si>
    <t>Case Western Reserve University School of Dental Medicine</t>
  </si>
  <si>
    <t>The Ohio State University College of Dentistry</t>
  </si>
  <si>
    <t>OK</t>
  </si>
  <si>
    <t>University of Oklahoma College of Dentistry</t>
  </si>
  <si>
    <t>OR</t>
  </si>
  <si>
    <t>Oregon Health &amp; Science University School of Dentistry</t>
  </si>
  <si>
    <t>PA</t>
  </si>
  <si>
    <t>University of Pittsburgh School of Dental Medicine</t>
  </si>
  <si>
    <t>University of Pennsylvania School of Dental Medicine</t>
  </si>
  <si>
    <t>The Maurice H. Kornberg School of Dentistry, Temple University</t>
  </si>
  <si>
    <t>PR</t>
  </si>
  <si>
    <t>University of Puerto Rico School of Dental Medicine</t>
  </si>
  <si>
    <t>Ponce Health Sciences University School of Dental Medicine</t>
  </si>
  <si>
    <t>SC</t>
  </si>
  <si>
    <t>Medical University of South Carolina James B. Edwards College of Dental Medicine</t>
  </si>
  <si>
    <t>TN</t>
  </si>
  <si>
    <t>University of Tennessee Health Science Center College of Dentistry</t>
  </si>
  <si>
    <t>Meharry Medical College School of Dentistry</t>
  </si>
  <si>
    <t>Lincoln Memorial University College of Dental Medicine</t>
  </si>
  <si>
    <t>TX</t>
  </si>
  <si>
    <t>UT Health San Antonio School of Dentistry</t>
  </si>
  <si>
    <t>Texas Tech University Health Sciences Center El Paso Woody L. Hunt School of Dental Medicine</t>
  </si>
  <si>
    <t>UTHealth Houston School of Dentistry</t>
  </si>
  <si>
    <t>Texas A&amp;M University College of Dentistry</t>
  </si>
  <si>
    <t>UT</t>
  </si>
  <si>
    <t>Roseman University of Health Sciences College of Dental Medicine</t>
  </si>
  <si>
    <t>University of Utah School of Dentistry</t>
  </si>
  <si>
    <t>VA</t>
  </si>
  <si>
    <t>Virginia Commonwealth University School of Dentistry</t>
  </si>
  <si>
    <t>WA</t>
  </si>
  <si>
    <t>University of Washington School of Dentistry</t>
  </si>
  <si>
    <t>WI</t>
  </si>
  <si>
    <t>Marquette University School of Dentistry</t>
  </si>
  <si>
    <t>WV</t>
  </si>
  <si>
    <t>West Virginia University School of Dentistry</t>
  </si>
  <si>
    <t>Total Applications</t>
  </si>
  <si>
    <t>Note:</t>
  </si>
  <si>
    <t>Table 6. Number of First-time, First-year Enrollees and Their Geographic Distribution by School, 2024</t>
  </si>
  <si>
    <t>Table 7. Number and Percentage of In-state Applications and First-time, First-year Enrollees by School (as Determined by Legal Residence of Applicant at Time of Application), 2024</t>
  </si>
  <si>
    <t>In-state Applications</t>
  </si>
  <si>
    <t>% In-state Applications</t>
  </si>
  <si>
    <t>In-state First-time, First-year Enrollees</t>
  </si>
  <si>
    <t>% In-state First-time, First-year Enrollees</t>
  </si>
  <si>
    <t>Total 
First-time, 
First-year Enrollees</t>
  </si>
  <si>
    <t>Percent Enrolled</t>
  </si>
  <si>
    <t>Percent of All Applicants</t>
  </si>
  <si>
    <t>Percent of All First-time, First-year Enrollees</t>
  </si>
  <si>
    <t>Midwest</t>
  </si>
  <si>
    <t>Northeast</t>
  </si>
  <si>
    <t>South</t>
  </si>
  <si>
    <t>West</t>
  </si>
  <si>
    <t>U.S. Territories and Outside of the United States</t>
  </si>
  <si>
    <t>Other U.S. Territories and U.S. Armed Forces in Americas, Europe, Africa, Canada and Middle East</t>
  </si>
  <si>
    <t>Table 9. Number of Applications and First-time, First-year Enrollees by Gender and by School, 2024</t>
  </si>
  <si>
    <t>All*</t>
  </si>
  <si>
    <t>Gender Not Reported**</t>
  </si>
  <si>
    <t>% of Applicants</t>
  </si>
  <si>
    <t>% of First-time, First-year Enrollees</t>
  </si>
  <si>
    <t>Total 
App</t>
  </si>
  <si>
    <t>Total 
Enr</t>
  </si>
  <si>
    <t>Enr 
Rate</t>
  </si>
  <si>
    <t>Unduplicated Applicants</t>
  </si>
  <si>
    <t>** "Gender not reported" category includes "Declined to State" and "Unanswered."</t>
  </si>
  <si>
    <t>Predental Major</t>
  </si>
  <si>
    <t>Percent of Applicants</t>
  </si>
  <si>
    <t xml:space="preserve">Percent of First-time, First-year Enrollees </t>
  </si>
  <si>
    <t>Percent Rate Enrollment</t>
  </si>
  <si>
    <t>Biological and Biomedical Science</t>
  </si>
  <si>
    <t>Health Professions and Related Programs</t>
  </si>
  <si>
    <t>Dental, Medical or Health Preparatory Programs</t>
  </si>
  <si>
    <t>Dental Support Services and Allied Professions</t>
  </si>
  <si>
    <t>Health Professions and Related Programs, Others</t>
  </si>
  <si>
    <t>Physical Sciences</t>
  </si>
  <si>
    <t>Psychology</t>
  </si>
  <si>
    <t>Parks, Recreation, Leisure and Fitness Studies</t>
  </si>
  <si>
    <t>Multi- or Interdisciplinary Studies</t>
  </si>
  <si>
    <t>Business, Management, Marketing and Related Support Services</t>
  </si>
  <si>
    <t>Family and Consumer Sciences or Human Sciences</t>
  </si>
  <si>
    <t>Engineering and Engineering-related Fields</t>
  </si>
  <si>
    <t>Social Sciences</t>
  </si>
  <si>
    <t>All Other Majors</t>
  </si>
  <si>
    <t>GPA Science</t>
  </si>
  <si>
    <t>GPA Total</t>
  </si>
  <si>
    <t xml:space="preserve">DAT
Academic Average </t>
  </si>
  <si>
    <t>DAT
Perceptual Ability</t>
  </si>
  <si>
    <t>DAT
Total Science</t>
  </si>
  <si>
    <t>Total First-year Enrollees*</t>
  </si>
  <si>
    <t>* Data from American Dental Association, Health Policy Institute, Surveys of Dental Education, Table 17: Average DAT Scores and Pre-Dental GPA of First-year Students at CODA-accredited Dental Schools, various years.</t>
  </si>
  <si>
    <t>"n/a" - Data from 2024 are not yet available.</t>
  </si>
  <si>
    <t>GPA</t>
  </si>
  <si>
    <t>Science GPA</t>
  </si>
  <si>
    <t>Total GPA</t>
  </si>
  <si>
    <t>Lower than 2.50</t>
  </si>
  <si>
    <t>2.50 - 2.74</t>
  </si>
  <si>
    <t>2.75 - 2.99</t>
  </si>
  <si>
    <t>3.00 - 3.24</t>
  </si>
  <si>
    <t>3.25 - 3.49</t>
  </si>
  <si>
    <t xml:space="preserve">3.50 - 3.74 </t>
  </si>
  <si>
    <t>3.75 or Higher</t>
  </si>
  <si>
    <t>Unknown</t>
  </si>
  <si>
    <t xml:space="preserve">GPA is based on a 4.0 scale. </t>
  </si>
  <si>
    <t>School Type</t>
  </si>
  <si>
    <t>Census Region</t>
  </si>
  <si>
    <t>Census Division</t>
  </si>
  <si>
    <t>Public</t>
  </si>
  <si>
    <t>East South Central</t>
  </si>
  <si>
    <t>Private</t>
  </si>
  <si>
    <t>Mountain</t>
  </si>
  <si>
    <t>Pacific</t>
  </si>
  <si>
    <t>New England</t>
  </si>
  <si>
    <t>South Atlantic</t>
  </si>
  <si>
    <t>West North Central</t>
  </si>
  <si>
    <t>East North Central</t>
  </si>
  <si>
    <t>West South Central</t>
  </si>
  <si>
    <t>Middle Atlantic</t>
  </si>
  <si>
    <t>University of Nevada, Las Vegas, School of Dental Medicine</t>
  </si>
  <si>
    <t>Stony Brook University School of Dental Medicine</t>
  </si>
  <si>
    <t>Private/State-related</t>
  </si>
  <si>
    <t>For U.S. Census Region and Division definition, see the Glossary of Terms.</t>
  </si>
  <si>
    <t>School State/Territory</t>
  </si>
  <si>
    <t>U.S. Census Region and State/Territory</t>
  </si>
  <si>
    <t>Puerto Rico*</t>
  </si>
  <si>
    <t>* For the purposes of this analysis, ADEA includes Puerto Rico within the South Census region and the “South Atlantic” Census division of the United States, even though U.S. Census Bureau does not include U.S. territories within the Census Regions and Divisions.</t>
  </si>
  <si>
    <t>* For the purposes of this analysis, ADEA includes Puerto Rico within the South Census region of the United States, even though U.S. Census Bureau does not include U.S. territories within the Census Regions.</t>
  </si>
  <si>
    <t>State/Territory</t>
  </si>
  <si>
    <t>PR*</t>
  </si>
  <si>
    <r>
      <rPr>
        <b/>
        <u/>
        <sz val="11"/>
        <rFont val="Arial"/>
        <family val="2"/>
      </rPr>
      <t>Table 3. Applicants and First-time, First-year Enrollees by Race and Ethnicity, 2024</t>
    </r>
    <r>
      <rPr>
        <b/>
        <sz val="11"/>
        <rFont val="Arial"/>
        <family val="2"/>
      </rPr>
      <t>*</t>
    </r>
  </si>
  <si>
    <r>
      <rPr>
        <b/>
        <u/>
        <sz val="11"/>
        <rFont val="Arial"/>
        <family val="2"/>
      </rPr>
      <t>Table 4. Applicants and First-time, First-year Enrollees by Race and Ethnicity, 2000 to 2024</t>
    </r>
    <r>
      <rPr>
        <b/>
        <sz val="11"/>
        <rFont val="Arial"/>
        <family val="2"/>
      </rPr>
      <t>*</t>
    </r>
  </si>
  <si>
    <t>State and Territory of Legal Residence of Applicant at Time of Application</t>
  </si>
  <si>
    <t>State and Territory of Legal Residence of First-time, First-year Enrollee at Time of Application</t>
  </si>
  <si>
    <r>
      <rPr>
        <b/>
        <u/>
        <sz val="11"/>
        <rFont val="Arial"/>
        <family val="2"/>
      </rPr>
      <t>Accredited U.S. Dental Schools That Used ADEA AADSAS</t>
    </r>
    <r>
      <rPr>
        <b/>
        <u/>
        <vertAlign val="superscript"/>
        <sz val="11"/>
        <rFont val="Arial"/>
        <family val="2"/>
      </rPr>
      <t>®</t>
    </r>
    <r>
      <rPr>
        <b/>
        <u/>
        <sz val="11"/>
        <rFont val="Arial"/>
        <family val="2"/>
      </rPr>
      <t xml:space="preserve"> and/or TMDSAS for the 2024 Entering Class</t>
    </r>
  </si>
  <si>
    <t>ADEA calculates the mean DAT for “Applicants” and “First-time, First-year Enrollees” as the average of individual non-zero entries. For the 2024 Entering Class, DAT scores are based on a 30-point standard scale, but starting March 1, 2025, the DAT will transition to a new scoring model using a three-digit scale (200–600).</t>
  </si>
  <si>
    <t>ADA calculates the mean DAT for “First-year Enrollees” as a weighted average of all the school means of individual, non-zero entries in each school, with all the dental schools means given equal weight. For the 2024 Entering Class, DAT scores are based on a 30-point standard scale, but starting March 1, 2025, the DAT will transition to a new scoring model using a three-digit scale (200–600).</t>
  </si>
  <si>
    <t>Census Regions and Divisions are groupings of states that subdivide the United States, according to the U.S. Census Bureau “Census Regions and Divisions of the United States.” U.S. Census Bureau, Geography Division, Internet Release Date: May 2018, available at: https://www2.census.gov/geo/pdfs/maps-data/maps/reference/us_regdiv.pdf
For the purposes of this analysis, ADEA includes Puerto Rico within the South Census region and the “South Atlantic” Census division of the United States, even though U.S. Census Bureau does not include U.S. territories within the Census Regions and Divisions.</t>
  </si>
  <si>
    <t>For the 2024 Entering Class, DAT scores are based on a 30-point standard scale, but starting March 1, 2025, the DAT will transition to a new scoring model using a three-digit scale (200–600).</t>
  </si>
  <si>
    <t>The data in this report include the categories “men,” “women” and “gender not reported.” “Gender not reported” includes “Declined to State“ and “Unanswered.” Source: ADEA</t>
  </si>
  <si>
    <r>
      <t xml:space="preserve">These are matriculated individuals at a U.S. dental school in a given year, including repeating students. ADA calculates the “first-year enrollees, total” based on an analysis of the </t>
    </r>
    <r>
      <rPr>
        <i/>
        <sz val="11"/>
        <color theme="1"/>
        <rFont val="Arial"/>
        <family val="2"/>
      </rPr>
      <t>ADA Survey of Dental Education</t>
    </r>
    <r>
      <rPr>
        <sz val="11"/>
        <color theme="1"/>
        <rFont val="Arial"/>
        <family val="2"/>
      </rPr>
      <t xml:space="preserve"> data, as reported by the U.S. dental schools. Source: American Dental Association (ADA)</t>
    </r>
  </si>
  <si>
    <t>ADEA calculates the indicators in this report based on an analysis of applicant data for the 2024 Entering Class. This report analyzes applicant data from 71 of the 72 accredited U.S. dental programs that received applications for the 2024 Entering Class. Of these, 67 accepted applications via the ADEA AADSAS® (ADEA Associated American Dental Schools Application Service), while 4 Texas dental schools received applications through the Texas Medical &amp; Dental Schools Application Service (TMDSAS).                                                                                                                                                                                                                                                                                                                                                           Older years of data are cited from previous ADEA U.S. Dental School Applicants and Enrollees annual reports. The ADEA team has made every reasonable effort to identify and correct recognizable inconsistencies in program-level data. ADEA is not responsible for inaccuracies in this report due to incorrect data submitted to TMDSAS or ADEA AADSAS, an omission, misinterpretation, oversight or for any other reason.</t>
  </si>
  <si>
    <t>The race and ethnicity categories are defined according to the U.S. Department of Education's federal reporting guidelines, as outlined in the Federal Register (72 FR 59266):</t>
  </si>
  <si>
    <t>DAT Score</t>
  </si>
  <si>
    <t>Academic Average</t>
  </si>
  <si>
    <t>Perceptual Ability</t>
  </si>
  <si>
    <t>Total Science</t>
  </si>
  <si>
    <t>Lower than 14</t>
  </si>
  <si>
    <t>14 - 16</t>
  </si>
  <si>
    <t>17 - 18</t>
  </si>
  <si>
    <t>19 - 20</t>
  </si>
  <si>
    <t>21 or Higher</t>
  </si>
  <si>
    <t xml:space="preserve">DAT scores are based on a 30-point standard scale. </t>
  </si>
  <si>
    <t>Table 10. Major Fields of Study for Dental School Applicants and First-time, First-year Enrollees, 2024</t>
  </si>
  <si>
    <t>Table 11. Mean Grade Point Averages (GPA) and Dental Admission Test (DAT) Scores for Dental School Applicants, First-time, First-year Enrollees and Total First-year Enrollees, 2000 to 2024</t>
  </si>
  <si>
    <t>Table 12. Percent of Applicants and Enrollees by Range of Grade Point Averages (GPA), 2024</t>
  </si>
  <si>
    <t>Table 13. Percent of Applicants and First-time, First-year Enrollees by Range of Dental Admission Test (DAT) Scores, 2024</t>
  </si>
  <si>
    <t>Table 11. Mean Grade Point Averages and DAT Scores for Dental School Applicants, First-time, First-year Enrollees and Total First-year Enrollees, 2000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</si>
</sst>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409]d\-mmm\-yy;@"/>
    <numFmt numFmtId="165" formatCode="0.0%"/>
    <numFmt numFmtId="166" formatCode="_(* #,##0_);_(* \(#,##0\);_(* &quot;-&quot;??_);_(@_)"/>
    <numFmt numFmtId="167" formatCode="0.000%"/>
    <numFmt numFmtId="168" formatCode="0.0"/>
    <numFmt numFmtId="169" formatCode="0.000"/>
    <numFmt numFmtId="170" formatCode="#,##0;\”\”;&quot;&quot;\ "/>
    <numFmt numFmtId="171" formatCode="[&gt;=1]0%;[&gt;0]0.0%;0%"/>
    <numFmt numFmtId="172" formatCode="[&gt;=1]0%;[&lt;1]0.0%;0%"/>
  </numFmts>
  <fonts count="47">
    <font>
      <sz val="11"/>
      <color theme="1"/>
      <name val="Calibri"/>
      <family val="2"/>
      <scheme val="minor"/>
    </font>
    <font>
      <sz val="10"/>
      <color theme="1"/>
      <name val="Arial"/>
      <family val="2"/>
    </font>
    <font>
      <sz val="10"/>
      <color theme="1"/>
      <name val="Arial"/>
      <family val="2"/>
    </font>
    <font>
      <sz val="10"/>
      <name val="Arial"/>
      <family val="2"/>
    </font>
    <font>
      <b/>
      <sz val="10"/>
      <name val="Arial"/>
      <family val="2"/>
    </font>
    <font>
      <sz val="11"/>
      <color theme="1"/>
      <name val="Calibri"/>
      <family val="2"/>
      <scheme val="minor"/>
    </font>
    <font>
      <sz val="8"/>
      <color theme="1"/>
      <name val="Arial"/>
      <family val="2"/>
    </font>
    <font>
      <sz val="8"/>
      <name val="Arial"/>
      <family val="2"/>
    </font>
    <font>
      <sz val="11"/>
      <color theme="1"/>
      <name val="Arial"/>
      <family val="2"/>
    </font>
    <font>
      <sz val="10"/>
      <name val="MS Sans Serif"/>
      <family val="2"/>
    </font>
    <font>
      <b/>
      <sz val="11"/>
      <color theme="1"/>
      <name val="Arial"/>
      <family val="2"/>
    </font>
    <font>
      <sz val="10"/>
      <color rgb="FFFF0000"/>
      <name val="Arial"/>
      <family val="2"/>
    </font>
    <font>
      <sz val="8"/>
      <color rgb="FFFF0000"/>
      <name val="Arial"/>
      <family val="2"/>
    </font>
    <font>
      <sz val="11"/>
      <name val="Calibri"/>
      <family val="2"/>
      <scheme val="minor"/>
    </font>
    <font>
      <sz val="11"/>
      <color indexed="8"/>
      <name val="Calibri"/>
      <family val="2"/>
    </font>
    <font>
      <u/>
      <sz val="11"/>
      <color theme="10"/>
      <name val="Calibri"/>
      <family val="2"/>
      <scheme val="minor"/>
    </font>
    <font>
      <b/>
      <sz val="10"/>
      <color rgb="FFFFFFFF"/>
      <name val="Arial"/>
      <family val="2"/>
    </font>
    <font>
      <sz val="10"/>
      <color rgb="FFFFFFFF"/>
      <name val="Arial"/>
      <family val="2"/>
    </font>
    <font>
      <u/>
      <sz val="11"/>
      <color rgb="FFFFFFFF"/>
      <name val="Calibri"/>
      <family val="2"/>
      <scheme val="minor"/>
    </font>
    <font>
      <sz val="11"/>
      <name val="Arial"/>
      <family val="2"/>
    </font>
    <font>
      <b/>
      <sz val="14"/>
      <name val="Arial"/>
      <family val="2"/>
    </font>
    <font>
      <b/>
      <sz val="12"/>
      <name val="Arial"/>
      <family val="2"/>
    </font>
    <font>
      <i/>
      <sz val="10"/>
      <name val="Arial"/>
      <family val="2"/>
    </font>
    <font>
      <u/>
      <sz val="11"/>
      <color theme="10"/>
      <name val="Arial"/>
      <family val="2"/>
    </font>
    <font>
      <b/>
      <sz val="11"/>
      <name val="Arial"/>
      <family val="2"/>
    </font>
    <font>
      <b/>
      <sz val="10"/>
      <color theme="1"/>
      <name val="Arial"/>
      <family val="2"/>
    </font>
    <font>
      <u/>
      <sz val="10"/>
      <color theme="10"/>
      <name val="Arial"/>
      <family val="2"/>
    </font>
    <font>
      <u/>
      <sz val="10"/>
      <color rgb="FFFFFFFF"/>
      <name val="Arial"/>
      <family val="2"/>
    </font>
    <font>
      <b/>
      <sz val="11"/>
      <color rgb="FF000000"/>
      <name val="Arial"/>
      <family val="2"/>
    </font>
    <font>
      <b/>
      <u/>
      <sz val="11"/>
      <name val="Arial"/>
      <family val="2"/>
    </font>
    <font>
      <sz val="11"/>
      <color rgb="FFFF0000"/>
      <name val="Arial"/>
      <family val="2"/>
    </font>
    <font>
      <b/>
      <sz val="11"/>
      <color rgb="FFFFFFFF"/>
      <name val="Arial"/>
      <family val="2"/>
    </font>
    <font>
      <sz val="11"/>
      <color rgb="FFFFFFFF"/>
      <name val="Arial"/>
      <family val="2"/>
    </font>
    <font>
      <sz val="11"/>
      <color indexed="8"/>
      <name val="Arial"/>
      <family val="2"/>
    </font>
    <font>
      <b/>
      <i/>
      <sz val="11"/>
      <color indexed="8"/>
      <name val="Arial"/>
      <family val="2"/>
    </font>
    <font>
      <b/>
      <i/>
      <sz val="11"/>
      <name val="Arial"/>
      <family val="2"/>
    </font>
    <font>
      <i/>
      <sz val="11"/>
      <color theme="1"/>
      <name val="Arial"/>
      <family val="2"/>
    </font>
    <font>
      <sz val="10"/>
      <color theme="1"/>
      <name val="Calibri"/>
      <family val="2"/>
      <scheme val="minor"/>
    </font>
    <font>
      <vertAlign val="superscript"/>
      <sz val="11"/>
      <name val="Arial"/>
      <family val="2"/>
    </font>
    <font>
      <vertAlign val="superscript"/>
      <sz val="11"/>
      <color theme="1"/>
      <name val="Arial"/>
      <family val="2"/>
    </font>
    <font>
      <vertAlign val="superscript"/>
      <sz val="8"/>
      <color theme="1"/>
      <name val="Arial"/>
      <family val="2"/>
    </font>
    <font>
      <b/>
      <sz val="11"/>
      <color theme="1"/>
      <name val="Ariel"/>
    </font>
    <font>
      <b/>
      <u/>
      <vertAlign val="superscript"/>
      <sz val="11"/>
      <name val="Arial"/>
      <family val="2"/>
    </font>
    <font>
      <sz val="11"/>
      <color theme="1"/>
      <name val="Calibri"/>
      <family val="2"/>
    </font>
    <font>
      <u/>
      <sz val="11"/>
      <color rgb="FF0000FF"/>
      <name val="Calibri"/>
      <family val="2"/>
    </font>
    <font>
      <u/>
      <sz val="11"/>
      <color rgb="FF0000FF"/>
      <name val="Arial"/>
      <family val="2"/>
    </font>
    <font>
      <sz val="8"/>
      <color rgb="FF000000"/>
      <name val="Arial"/>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3743705557422"/>
        <bgColor indexed="64"/>
      </patternFill>
    </fill>
    <fill>
      <patternFill patternType="solid">
        <fgColor indexed="65"/>
        <bgColor rgb="FF000000"/>
      </patternFill>
    </fill>
    <fill>
      <patternFill patternType="solid">
        <fgColor theme="0"/>
        <bgColor rgb="FF000000"/>
      </patternFill>
    </fill>
    <fill>
      <patternFill patternType="solid">
        <fgColor theme="2" tint="-0.249977111117893"/>
        <bgColor indexed="64"/>
      </patternFill>
    </fill>
    <fill>
      <patternFill patternType="solid">
        <fgColor theme="0" tint="-0.14999847407452621"/>
        <bgColor rgb="FF000000"/>
      </patternFill>
    </fill>
    <fill>
      <patternFill patternType="solid">
        <fgColor rgb="FFFFFFFF"/>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s>
  <borders count="18">
    <border>
      <left/>
      <right/>
      <top/>
      <bottom/>
      <diagonal/>
    </border>
    <border>
      <left/>
      <right/>
      <top/>
      <bottom style="medium">
        <color theme="0" tint="-0.24994659260841701"/>
      </bottom>
      <diagonal/>
    </border>
    <border>
      <left/>
      <right/>
      <top style="medium">
        <color theme="0" tint="-0.24994659260841701"/>
      </top>
      <bottom/>
      <diagonal/>
    </border>
    <border>
      <left style="thin">
        <color auto="1"/>
      </left>
      <right/>
      <top/>
      <bottom/>
      <diagonal/>
    </border>
    <border>
      <left/>
      <right/>
      <top/>
      <bottom style="medium">
        <color indexed="64"/>
      </bottom>
      <diagonal/>
    </border>
    <border>
      <left/>
      <right/>
      <top style="thin">
        <color indexed="64"/>
      </top>
      <bottom style="medium">
        <color indexed="64"/>
      </bottom>
      <diagonal/>
    </border>
    <border>
      <left/>
      <right/>
      <top style="medium">
        <color theme="0" tint="-0.14993743705557422"/>
      </top>
      <bottom style="medium">
        <color indexed="64"/>
      </bottom>
      <diagonal/>
    </border>
    <border>
      <left/>
      <right/>
      <top style="medium">
        <color theme="0" tint="-0.2499465926084170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rgb="FFBFBFBF"/>
      </bottom>
      <diagonal/>
    </border>
    <border>
      <left/>
      <right/>
      <top style="medium">
        <color rgb="FFBFBFBF"/>
      </top>
      <bottom style="medium">
        <color indexed="64"/>
      </bottom>
      <diagonal/>
    </border>
  </borders>
  <cellStyleXfs count="156">
    <xf numFmtId="164" fontId="0" fillId="0" borderId="0"/>
    <xf numFmtId="43" fontId="3" fillId="0" borderId="0"/>
    <xf numFmtId="164" fontId="3" fillId="0" borderId="0"/>
    <xf numFmtId="9" fontId="3" fillId="0" borderId="0"/>
    <xf numFmtId="43" fontId="5" fillId="0" borderId="0"/>
    <xf numFmtId="9" fontId="5" fillId="0" borderId="0"/>
    <xf numFmtId="164" fontId="2" fillId="0" borderId="0"/>
    <xf numFmtId="164" fontId="5" fillId="0" borderId="0"/>
    <xf numFmtId="164" fontId="3" fillId="0" borderId="0"/>
    <xf numFmtId="43" fontId="5" fillId="0" borderId="0"/>
    <xf numFmtId="9" fontId="5" fillId="0" borderId="0"/>
    <xf numFmtId="164" fontId="2" fillId="0" borderId="0"/>
    <xf numFmtId="164" fontId="2" fillId="0" borderId="0"/>
    <xf numFmtId="164" fontId="5" fillId="0" borderId="0"/>
    <xf numFmtId="43" fontId="2" fillId="0" borderId="0"/>
    <xf numFmtId="164" fontId="2" fillId="0" borderId="0"/>
    <xf numFmtId="164" fontId="2" fillId="0" borderId="0"/>
    <xf numFmtId="164" fontId="2" fillId="0" borderId="0"/>
    <xf numFmtId="164" fontId="5" fillId="0" borderId="0"/>
    <xf numFmtId="43" fontId="5" fillId="0" borderId="0"/>
    <xf numFmtId="9" fontId="5" fillId="0" borderId="0"/>
    <xf numFmtId="164" fontId="2" fillId="0" borderId="0"/>
    <xf numFmtId="164" fontId="2" fillId="0" borderId="0"/>
    <xf numFmtId="164" fontId="2" fillId="0" borderId="0"/>
    <xf numFmtId="43" fontId="2" fillId="0" borderId="0"/>
    <xf numFmtId="164" fontId="2" fillId="0" borderId="0"/>
    <xf numFmtId="164" fontId="2" fillId="0" borderId="0"/>
    <xf numFmtId="9" fontId="2" fillId="0" borderId="0"/>
    <xf numFmtId="164" fontId="2"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164" fontId="5" fillId="0" borderId="0"/>
    <xf numFmtId="164" fontId="3" fillId="0" borderId="0"/>
    <xf numFmtId="43" fontId="5" fillId="0" borderId="0"/>
    <xf numFmtId="9" fontId="5" fillId="0" borderId="0"/>
    <xf numFmtId="164" fontId="2" fillId="0" borderId="0"/>
    <xf numFmtId="164" fontId="5" fillId="0" borderId="0"/>
    <xf numFmtId="164" fontId="2" fillId="0" borderId="0"/>
    <xf numFmtId="164" fontId="2" fillId="0" borderId="0"/>
    <xf numFmtId="43"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43" fontId="2" fillId="0" borderId="0"/>
    <xf numFmtId="164" fontId="2" fillId="0" borderId="0"/>
    <xf numFmtId="164" fontId="2" fillId="0" borderId="0"/>
    <xf numFmtId="0" fontId="9" fillId="0" borderId="0"/>
    <xf numFmtId="0" fontId="9" fillId="0" borderId="0"/>
    <xf numFmtId="0" fontId="9" fillId="0" borderId="0"/>
    <xf numFmtId="0" fontId="2" fillId="0" borderId="0"/>
    <xf numFmtId="0" fontId="3" fillId="0" borderId="0"/>
    <xf numFmtId="0" fontId="5" fillId="0" borderId="0"/>
    <xf numFmtId="164" fontId="5" fillId="0" borderId="0"/>
    <xf numFmtId="164" fontId="3" fillId="0" borderId="0"/>
    <xf numFmtId="164" fontId="5" fillId="0" borderId="0"/>
    <xf numFmtId="43" fontId="5" fillId="0" borderId="0"/>
    <xf numFmtId="9" fontId="5" fillId="0" borderId="0"/>
    <xf numFmtId="164" fontId="5" fillId="0" borderId="0"/>
    <xf numFmtId="164" fontId="5" fillId="0" borderId="0"/>
    <xf numFmtId="43" fontId="5" fillId="0" borderId="0"/>
    <xf numFmtId="9" fontId="5" fillId="0" borderId="0"/>
    <xf numFmtId="0" fontId="9" fillId="0" borderId="0"/>
    <xf numFmtId="0" fontId="9" fillId="0" borderId="0"/>
    <xf numFmtId="0" fontId="3" fillId="0" borderId="0"/>
    <xf numFmtId="0" fontId="9" fillId="0" borderId="0"/>
    <xf numFmtId="164" fontId="5" fillId="0" borderId="0"/>
    <xf numFmtId="43" fontId="5" fillId="0" borderId="0"/>
    <xf numFmtId="9" fontId="5" fillId="0" borderId="0"/>
    <xf numFmtId="164"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44" fontId="5" fillId="0" borderId="0"/>
    <xf numFmtId="0" fontId="15" fillId="0" borderId="0"/>
    <xf numFmtId="0" fontId="2" fillId="0" borderId="0"/>
    <xf numFmtId="0" fontId="5" fillId="0" borderId="0"/>
    <xf numFmtId="0" fontId="26" fillId="0" borderId="0"/>
  </cellStyleXfs>
  <cellXfs count="596">
    <xf numFmtId="164" fontId="0" fillId="0" borderId="0" xfId="0"/>
    <xf numFmtId="164" fontId="3" fillId="0" borderId="0" xfId="2"/>
    <xf numFmtId="164" fontId="3" fillId="0" borderId="0" xfId="2" applyAlignment="1">
      <alignment vertical="center"/>
    </xf>
    <xf numFmtId="3" fontId="3" fillId="0" borderId="0" xfId="2" applyNumberFormat="1" applyAlignment="1">
      <alignment horizontal="right" vertical="center"/>
    </xf>
    <xf numFmtId="165" fontId="3" fillId="0" borderId="0" xfId="2" applyNumberFormat="1" applyAlignment="1">
      <alignment horizontal="right" vertical="center"/>
    </xf>
    <xf numFmtId="164" fontId="3" fillId="0" borderId="0" xfId="2" applyAlignment="1">
      <alignment horizontal="right" vertical="center"/>
    </xf>
    <xf numFmtId="165" fontId="3" fillId="0" borderId="0" xfId="5" applyNumberFormat="1" applyFont="1" applyAlignment="1">
      <alignment vertical="center"/>
    </xf>
    <xf numFmtId="3" fontId="3" fillId="0" borderId="0" xfId="2" applyNumberFormat="1" applyAlignment="1">
      <alignment vertical="center"/>
    </xf>
    <xf numFmtId="1" fontId="3" fillId="0" borderId="0" xfId="2" applyNumberFormat="1" applyAlignment="1">
      <alignment vertical="center"/>
    </xf>
    <xf numFmtId="1" fontId="3" fillId="0" borderId="0" xfId="2" applyNumberFormat="1" applyAlignment="1">
      <alignment horizontal="left" vertical="center"/>
    </xf>
    <xf numFmtId="164" fontId="3" fillId="0" borderId="0" xfId="0" applyFont="1" applyAlignment="1">
      <alignment vertical="center"/>
    </xf>
    <xf numFmtId="165" fontId="1" fillId="0" borderId="0" xfId="3" applyNumberFormat="1" applyFont="1" applyAlignment="1">
      <alignment horizontal="right" vertical="center"/>
    </xf>
    <xf numFmtId="0" fontId="3" fillId="0" borderId="0" xfId="2" applyNumberFormat="1" applyAlignment="1">
      <alignment vertical="center"/>
    </xf>
    <xf numFmtId="164" fontId="8" fillId="0" borderId="0" xfId="0" applyFont="1"/>
    <xf numFmtId="0" fontId="3" fillId="0" borderId="0" xfId="2" applyNumberFormat="1"/>
    <xf numFmtId="164" fontId="11" fillId="0" borderId="0" xfId="2" applyFont="1"/>
    <xf numFmtId="164" fontId="11" fillId="0" borderId="0" xfId="0" applyFont="1" applyAlignment="1">
      <alignment horizontal="right"/>
    </xf>
    <xf numFmtId="164" fontId="11" fillId="0" borderId="0" xfId="0" applyFont="1"/>
    <xf numFmtId="0" fontId="4" fillId="0" borderId="0" xfId="2" applyNumberFormat="1" applyFont="1" applyAlignment="1">
      <alignment horizontal="left" vertical="center"/>
    </xf>
    <xf numFmtId="164" fontId="4" fillId="0" borderId="0" xfId="2" applyFont="1" applyAlignment="1">
      <alignment vertical="center"/>
    </xf>
    <xf numFmtId="164" fontId="7" fillId="0" borderId="0" xfId="2" applyFont="1"/>
    <xf numFmtId="164" fontId="6" fillId="0" borderId="0" xfId="0" applyFont="1"/>
    <xf numFmtId="164" fontId="4" fillId="0" borderId="0" xfId="2" applyFont="1" applyAlignment="1">
      <alignment vertical="center" wrapText="1"/>
    </xf>
    <xf numFmtId="0" fontId="3" fillId="2" borderId="0" xfId="2" applyNumberFormat="1" applyFill="1" applyAlignment="1">
      <alignment vertical="center"/>
    </xf>
    <xf numFmtId="0" fontId="15" fillId="0" borderId="0" xfId="152" applyAlignment="1">
      <alignment vertical="top"/>
    </xf>
    <xf numFmtId="1" fontId="1" fillId="0" borderId="0" xfId="0" applyNumberFormat="1" applyFont="1" applyAlignment="1">
      <alignment vertical="center"/>
    </xf>
    <xf numFmtId="1" fontId="7" fillId="0" borderId="0" xfId="2" applyNumberFormat="1" applyFont="1" applyAlignment="1">
      <alignment vertical="center"/>
    </xf>
    <xf numFmtId="1" fontId="7" fillId="0" borderId="0" xfId="2" applyNumberFormat="1" applyFont="1" applyAlignment="1">
      <alignment horizontal="left" vertical="center"/>
    </xf>
    <xf numFmtId="1" fontId="6" fillId="0" borderId="0" xfId="0" applyNumberFormat="1" applyFont="1"/>
    <xf numFmtId="10" fontId="3" fillId="0" borderId="0" xfId="5" applyNumberFormat="1" applyFont="1" applyAlignment="1">
      <alignment horizontal="right" vertical="center"/>
    </xf>
    <xf numFmtId="10" fontId="3" fillId="0" borderId="0" xfId="5" applyNumberFormat="1" applyFont="1" applyAlignment="1">
      <alignment vertical="center"/>
    </xf>
    <xf numFmtId="0" fontId="3" fillId="0" borderId="0" xfId="2" applyNumberFormat="1" applyAlignment="1">
      <alignment horizontal="right" vertical="center"/>
    </xf>
    <xf numFmtId="164" fontId="1" fillId="0" borderId="0" xfId="0" applyFont="1" applyAlignment="1">
      <alignment horizontal="right"/>
    </xf>
    <xf numFmtId="3" fontId="4" fillId="3" borderId="5" xfId="56" applyNumberFormat="1" applyFont="1" applyFill="1" applyBorder="1" applyAlignment="1">
      <alignment horizontal="right"/>
    </xf>
    <xf numFmtId="164" fontId="6" fillId="0" borderId="0" xfId="0" applyFont="1" applyAlignment="1">
      <alignment vertical="top"/>
    </xf>
    <xf numFmtId="164" fontId="6" fillId="0" borderId="0" xfId="0" applyFont="1" applyAlignment="1">
      <alignment horizontal="right" vertical="top"/>
    </xf>
    <xf numFmtId="164" fontId="12" fillId="0" borderId="0" xfId="0" applyFont="1" applyAlignment="1">
      <alignment horizontal="right" vertical="top"/>
    </xf>
    <xf numFmtId="164" fontId="1" fillId="0" borderId="0" xfId="0" applyFont="1"/>
    <xf numFmtId="0" fontId="4" fillId="0" borderId="0" xfId="56" applyFont="1" applyAlignment="1">
      <alignment horizontal="left" wrapText="1"/>
    </xf>
    <xf numFmtId="0" fontId="3" fillId="0" borderId="0" xfId="56" applyFont="1"/>
    <xf numFmtId="164" fontId="16" fillId="0" borderId="0" xfId="2" applyFont="1" applyAlignment="1">
      <alignment horizontal="left" vertical="center" wrapText="1"/>
    </xf>
    <xf numFmtId="3" fontId="8" fillId="0" borderId="0" xfId="0" applyNumberFormat="1" applyFont="1"/>
    <xf numFmtId="0" fontId="0" fillId="2" borderId="0" xfId="0" applyNumberFormat="1" applyFill="1" applyAlignment="1">
      <alignment vertical="center"/>
    </xf>
    <xf numFmtId="0" fontId="7" fillId="2" borderId="0" xfId="2" applyNumberFormat="1" applyFont="1" applyFill="1" applyAlignment="1">
      <alignment horizontal="left" vertical="center" wrapText="1"/>
    </xf>
    <xf numFmtId="0" fontId="1" fillId="0" borderId="0" xfId="153" applyFont="1" applyAlignment="1">
      <alignment wrapText="1"/>
    </xf>
    <xf numFmtId="0" fontId="3" fillId="0" borderId="0" xfId="59" applyFont="1"/>
    <xf numFmtId="0" fontId="21" fillId="0" borderId="0" xfId="59" applyFont="1" applyAlignment="1">
      <alignment horizontal="center" vertical="center" wrapText="1"/>
    </xf>
    <xf numFmtId="164" fontId="3" fillId="0" borderId="0" xfId="59" applyNumberFormat="1" applyFont="1"/>
    <xf numFmtId="0" fontId="3" fillId="0" borderId="0" xfId="59" applyFont="1" applyAlignment="1">
      <alignment wrapText="1"/>
    </xf>
    <xf numFmtId="0" fontId="3" fillId="0" borderId="0" xfId="59" applyFont="1" applyAlignment="1">
      <alignment horizontal="left" vertical="center" wrapText="1"/>
    </xf>
    <xf numFmtId="0" fontId="20" fillId="0" borderId="0" xfId="154" applyFont="1" applyAlignment="1">
      <alignment horizontal="center" vertical="center" wrapText="1"/>
    </xf>
    <xf numFmtId="0" fontId="3" fillId="0" borderId="0" xfId="2" applyNumberFormat="1" applyAlignment="1">
      <alignment horizontal="left" vertical="center"/>
    </xf>
    <xf numFmtId="165" fontId="3" fillId="0" borderId="0" xfId="5" applyNumberFormat="1" applyFont="1" applyAlignment="1">
      <alignment horizontal="right" vertical="center"/>
    </xf>
    <xf numFmtId="0" fontId="1" fillId="0" borderId="0" xfId="0" applyNumberFormat="1" applyFont="1"/>
    <xf numFmtId="0" fontId="11" fillId="0" borderId="0" xfId="0" applyNumberFormat="1" applyFont="1"/>
    <xf numFmtId="0" fontId="1" fillId="0" borderId="0" xfId="0" applyNumberFormat="1" applyFont="1" applyAlignment="1">
      <alignment horizontal="right"/>
    </xf>
    <xf numFmtId="0" fontId="11" fillId="0" borderId="0" xfId="0" applyNumberFormat="1" applyFont="1" applyAlignment="1">
      <alignment horizontal="right"/>
    </xf>
    <xf numFmtId="0" fontId="11" fillId="0" borderId="0" xfId="2" applyNumberFormat="1" applyFont="1"/>
    <xf numFmtId="166" fontId="3" fillId="0" borderId="0" xfId="2" applyNumberFormat="1" applyAlignment="1">
      <alignment vertical="center"/>
    </xf>
    <xf numFmtId="10" fontId="3" fillId="0" borderId="0" xfId="2" applyNumberFormat="1" applyAlignment="1">
      <alignment vertical="center"/>
    </xf>
    <xf numFmtId="0" fontId="4" fillId="0" borderId="0" xfId="2" applyNumberFormat="1" applyFont="1" applyAlignment="1">
      <alignment horizontal="left" vertical="center" wrapText="1"/>
    </xf>
    <xf numFmtId="165" fontId="3" fillId="0" borderId="0" xfId="2" applyNumberFormat="1" applyAlignment="1">
      <alignment vertical="center"/>
    </xf>
    <xf numFmtId="0" fontId="4" fillId="0" borderId="0" xfId="2" applyNumberFormat="1" applyFont="1" applyAlignment="1">
      <alignment horizontal="left" vertical="top"/>
    </xf>
    <xf numFmtId="164" fontId="4" fillId="0" borderId="0" xfId="2" applyFont="1" applyAlignment="1">
      <alignment horizontal="left" vertical="center"/>
    </xf>
    <xf numFmtId="164" fontId="4" fillId="2" borderId="0" xfId="2" applyFont="1" applyFill="1" applyAlignment="1">
      <alignment horizontal="left" vertical="top"/>
    </xf>
    <xf numFmtId="164" fontId="4" fillId="2" borderId="0" xfId="2" applyFont="1" applyFill="1" applyAlignment="1">
      <alignment horizontal="right" wrapText="1"/>
    </xf>
    <xf numFmtId="3" fontId="4" fillId="2" borderId="0" xfId="56" applyNumberFormat="1" applyFont="1" applyFill="1"/>
    <xf numFmtId="0" fontId="4" fillId="2" borderId="0" xfId="2" applyNumberFormat="1" applyFont="1" applyFill="1" applyAlignment="1">
      <alignment horizontal="left" vertical="center"/>
    </xf>
    <xf numFmtId="1" fontId="13" fillId="2" borderId="0" xfId="2" applyNumberFormat="1" applyFont="1" applyFill="1" applyAlignment="1">
      <alignment horizontal="center"/>
    </xf>
    <xf numFmtId="2" fontId="13" fillId="2" borderId="0" xfId="2" applyNumberFormat="1" applyFont="1" applyFill="1" applyAlignment="1">
      <alignment horizontal="right"/>
    </xf>
    <xf numFmtId="164" fontId="7" fillId="0" borderId="0" xfId="2" applyFont="1" applyAlignment="1">
      <alignment horizontal="left"/>
    </xf>
    <xf numFmtId="167" fontId="3" fillId="0" borderId="0" xfId="5" applyNumberFormat="1" applyFont="1" applyAlignment="1">
      <alignment vertical="center"/>
    </xf>
    <xf numFmtId="2" fontId="3" fillId="0" borderId="0" xfId="2" applyNumberFormat="1" applyAlignment="1">
      <alignment vertical="center"/>
    </xf>
    <xf numFmtId="164" fontId="3" fillId="0" borderId="0" xfId="0" applyFont="1" applyAlignment="1">
      <alignment horizontal="center" vertical="center"/>
    </xf>
    <xf numFmtId="164" fontId="3" fillId="0" borderId="0" xfId="2" applyAlignment="1">
      <alignment horizontal="center" vertical="center"/>
    </xf>
    <xf numFmtId="164" fontId="7" fillId="0" borderId="0" xfId="2" applyFont="1" applyAlignment="1">
      <alignment horizontal="left" vertical="center" wrapText="1"/>
    </xf>
    <xf numFmtId="164" fontId="7" fillId="0" borderId="0" xfId="2" applyFont="1" applyAlignment="1">
      <alignment horizontal="left" wrapText="1"/>
    </xf>
    <xf numFmtId="164" fontId="7" fillId="0" borderId="0" xfId="2" applyFont="1" applyAlignment="1">
      <alignment horizontal="left" vertical="center"/>
    </xf>
    <xf numFmtId="0" fontId="23" fillId="0" borderId="0" xfId="152" applyFont="1" applyAlignment="1">
      <alignment vertical="top"/>
    </xf>
    <xf numFmtId="1" fontId="10" fillId="0" borderId="4" xfId="0" applyNumberFormat="1" applyFont="1" applyBorder="1"/>
    <xf numFmtId="1" fontId="10" fillId="0" borderId="0" xfId="0" applyNumberFormat="1" applyFont="1"/>
    <xf numFmtId="1" fontId="8" fillId="3" borderId="0" xfId="0" applyNumberFormat="1" applyFont="1" applyFill="1" applyAlignment="1">
      <alignment horizontal="left"/>
    </xf>
    <xf numFmtId="1" fontId="8" fillId="0" borderId="0" xfId="0" applyNumberFormat="1" applyFont="1"/>
    <xf numFmtId="1" fontId="8" fillId="0" borderId="0" xfId="0" applyNumberFormat="1" applyFont="1" applyAlignment="1">
      <alignment horizontal="left"/>
    </xf>
    <xf numFmtId="1" fontId="10" fillId="0" borderId="4" xfId="0" applyNumberFormat="1" applyFont="1" applyBorder="1" applyAlignment="1">
      <alignment horizontal="right" wrapText="1"/>
    </xf>
    <xf numFmtId="3" fontId="8" fillId="3" borderId="0" xfId="0" applyNumberFormat="1" applyFont="1" applyFill="1" applyAlignment="1">
      <alignment horizontal="right"/>
    </xf>
    <xf numFmtId="2" fontId="8" fillId="3" borderId="0" xfId="0" applyNumberFormat="1" applyFont="1" applyFill="1" applyAlignment="1">
      <alignment horizontal="right"/>
    </xf>
    <xf numFmtId="165" fontId="8" fillId="3" borderId="0" xfId="0" applyNumberFormat="1" applyFont="1" applyFill="1" applyAlignment="1">
      <alignment horizontal="right"/>
    </xf>
    <xf numFmtId="3" fontId="8" fillId="0" borderId="0" xfId="0" applyNumberFormat="1" applyFont="1" applyAlignment="1">
      <alignment horizontal="right"/>
    </xf>
    <xf numFmtId="2" fontId="8" fillId="0" borderId="0" xfId="0" applyNumberFormat="1" applyFont="1" applyAlignment="1">
      <alignment horizontal="right"/>
    </xf>
    <xf numFmtId="165" fontId="8" fillId="0" borderId="0" xfId="0" applyNumberFormat="1" applyFont="1" applyAlignment="1">
      <alignment horizontal="right"/>
    </xf>
    <xf numFmtId="165" fontId="8" fillId="0" borderId="0" xfId="0" applyNumberFormat="1" applyFont="1" applyAlignment="1">
      <alignment horizontal="right" vertical="center" wrapText="1"/>
    </xf>
    <xf numFmtId="164" fontId="19" fillId="0" borderId="0" xfId="2" applyFont="1" applyAlignment="1">
      <alignment horizontal="right" vertical="center"/>
    </xf>
    <xf numFmtId="164" fontId="19" fillId="0" borderId="0" xfId="2" applyFont="1" applyAlignment="1">
      <alignment vertical="center"/>
    </xf>
    <xf numFmtId="0" fontId="8" fillId="0" borderId="0" xfId="0" applyNumberFormat="1" applyFont="1" applyAlignment="1">
      <alignment vertical="top" wrapText="1"/>
    </xf>
    <xf numFmtId="0" fontId="8" fillId="0" borderId="0" xfId="0" applyNumberFormat="1" applyFont="1" applyAlignment="1">
      <alignment vertical="top"/>
    </xf>
    <xf numFmtId="0" fontId="8" fillId="0" borderId="0" xfId="0" applyNumberFormat="1" applyFont="1" applyAlignment="1">
      <alignment horizontal="right" vertical="center" wrapText="1"/>
    </xf>
    <xf numFmtId="164" fontId="19" fillId="3" borderId="0" xfId="2" applyFont="1" applyFill="1" applyAlignment="1">
      <alignment vertical="top" wrapText="1"/>
    </xf>
    <xf numFmtId="164" fontId="19" fillId="0" borderId="0" xfId="2" applyFont="1" applyAlignment="1">
      <alignment vertical="top"/>
    </xf>
    <xf numFmtId="164" fontId="19" fillId="3" borderId="0" xfId="2" applyFont="1" applyFill="1" applyAlignment="1">
      <alignment horizontal="right" vertical="center" wrapText="1"/>
    </xf>
    <xf numFmtId="164" fontId="19" fillId="0" borderId="0" xfId="2" applyFont="1" applyAlignment="1">
      <alignment vertical="top" wrapText="1"/>
    </xf>
    <xf numFmtId="164" fontId="19" fillId="0" borderId="0" xfId="2" applyFont="1" applyAlignment="1">
      <alignment horizontal="right" vertical="center" wrapText="1"/>
    </xf>
    <xf numFmtId="164" fontId="8" fillId="0" borderId="1" xfId="53" applyFont="1" applyBorder="1" applyAlignment="1">
      <alignment vertical="top"/>
    </xf>
    <xf numFmtId="164" fontId="8" fillId="0" borderId="1" xfId="53" applyFont="1" applyBorder="1" applyAlignment="1">
      <alignment horizontal="right" vertical="center"/>
    </xf>
    <xf numFmtId="0" fontId="8" fillId="0" borderId="0" xfId="0" applyNumberFormat="1" applyFont="1" applyAlignment="1">
      <alignment horizontal="left"/>
    </xf>
    <xf numFmtId="3" fontId="24" fillId="0" borderId="0" xfId="2" applyNumberFormat="1" applyFont="1" applyAlignment="1">
      <alignment horizontal="right" vertical="center"/>
    </xf>
    <xf numFmtId="3" fontId="19" fillId="0" borderId="0" xfId="2" applyNumberFormat="1" applyFont="1" applyAlignment="1">
      <alignment horizontal="right" vertical="center"/>
    </xf>
    <xf numFmtId="165" fontId="19" fillId="0" borderId="0" xfId="2" applyNumberFormat="1" applyFont="1" applyAlignment="1">
      <alignment horizontal="right" vertical="center"/>
    </xf>
    <xf numFmtId="1" fontId="19" fillId="3" borderId="0" xfId="2" applyNumberFormat="1" applyFont="1" applyFill="1" applyAlignment="1">
      <alignment horizontal="left" vertical="center"/>
    </xf>
    <xf numFmtId="3" fontId="24" fillId="3" borderId="0" xfId="2" applyNumberFormat="1" applyFont="1" applyFill="1" applyAlignment="1">
      <alignment horizontal="right" vertical="center"/>
    </xf>
    <xf numFmtId="3" fontId="19" fillId="3" borderId="0" xfId="2" applyNumberFormat="1" applyFont="1" applyFill="1" applyAlignment="1">
      <alignment horizontal="right" vertical="center"/>
    </xf>
    <xf numFmtId="165" fontId="19" fillId="3" borderId="0" xfId="2" applyNumberFormat="1" applyFont="1" applyFill="1" applyAlignment="1">
      <alignment horizontal="right" vertical="center"/>
    </xf>
    <xf numFmtId="1" fontId="19" fillId="0" borderId="0" xfId="2" applyNumberFormat="1" applyFont="1" applyAlignment="1">
      <alignment horizontal="left" vertical="center"/>
    </xf>
    <xf numFmtId="10" fontId="19" fillId="0" borderId="0" xfId="5" applyNumberFormat="1" applyFont="1" applyAlignment="1">
      <alignment horizontal="right" vertical="center"/>
    </xf>
    <xf numFmtId="165" fontId="8" fillId="0" borderId="0" xfId="3" applyNumberFormat="1" applyFont="1" applyAlignment="1">
      <alignment horizontal="right" vertical="center"/>
    </xf>
    <xf numFmtId="3" fontId="10" fillId="0" borderId="0" xfId="0" applyNumberFormat="1" applyFont="1" applyAlignment="1">
      <alignment horizontal="right" vertical="center"/>
    </xf>
    <xf numFmtId="3" fontId="8" fillId="0" borderId="0" xfId="0" applyNumberFormat="1" applyFont="1" applyAlignment="1">
      <alignment horizontal="right" vertical="center"/>
    </xf>
    <xf numFmtId="165" fontId="8" fillId="0" borderId="0" xfId="0" applyNumberFormat="1" applyFont="1" applyAlignment="1">
      <alignment horizontal="right" vertical="center"/>
    </xf>
    <xf numFmtId="164" fontId="8" fillId="0" borderId="0" xfId="0" applyFont="1" applyAlignment="1">
      <alignment vertical="center"/>
    </xf>
    <xf numFmtId="3" fontId="8" fillId="0" borderId="0" xfId="0" applyNumberFormat="1" applyFont="1" applyAlignment="1">
      <alignment vertical="center"/>
    </xf>
    <xf numFmtId="165" fontId="8" fillId="0" borderId="0" xfId="5" applyNumberFormat="1" applyFont="1" applyAlignment="1">
      <alignment vertical="center"/>
    </xf>
    <xf numFmtId="164" fontId="19" fillId="0" borderId="0" xfId="2" applyFont="1" applyAlignment="1">
      <alignment horizontal="left" vertical="top"/>
    </xf>
    <xf numFmtId="3" fontId="19" fillId="0" borderId="0" xfId="2" applyNumberFormat="1" applyFont="1" applyAlignment="1">
      <alignment horizontal="right" vertical="top"/>
    </xf>
    <xf numFmtId="3" fontId="19" fillId="0" borderId="1" xfId="2" applyNumberFormat="1" applyFont="1" applyBorder="1" applyAlignment="1">
      <alignment horizontal="right" vertical="top"/>
    </xf>
    <xf numFmtId="164" fontId="3" fillId="0" borderId="0" xfId="2" applyAlignment="1">
      <alignment vertical="top"/>
    </xf>
    <xf numFmtId="165" fontId="19" fillId="0" borderId="0" xfId="2" applyNumberFormat="1" applyFont="1" applyAlignment="1">
      <alignment horizontal="right" vertical="top"/>
    </xf>
    <xf numFmtId="165" fontId="19" fillId="0" borderId="0" xfId="4" applyNumberFormat="1" applyFont="1" applyAlignment="1">
      <alignment horizontal="right" vertical="top"/>
    </xf>
    <xf numFmtId="165" fontId="8" fillId="0" borderId="0" xfId="4" applyNumberFormat="1" applyFont="1" applyAlignment="1">
      <alignment horizontal="right" vertical="top"/>
    </xf>
    <xf numFmtId="165" fontId="19" fillId="0" borderId="1" xfId="2" applyNumberFormat="1" applyFont="1" applyBorder="1" applyAlignment="1">
      <alignment horizontal="right" vertical="top"/>
    </xf>
    <xf numFmtId="164" fontId="4" fillId="0" borderId="0" xfId="2" applyFont="1" applyAlignment="1">
      <alignment horizontal="left" vertical="top"/>
    </xf>
    <xf numFmtId="164" fontId="3" fillId="0" borderId="0" xfId="2" applyAlignment="1">
      <alignment wrapText="1"/>
    </xf>
    <xf numFmtId="3" fontId="8" fillId="0" borderId="0" xfId="0" applyNumberFormat="1" applyFont="1" applyAlignment="1">
      <alignment vertical="top"/>
    </xf>
    <xf numFmtId="0" fontId="8" fillId="3" borderId="0" xfId="0" applyNumberFormat="1" applyFont="1" applyFill="1" applyAlignment="1">
      <alignment vertical="top"/>
    </xf>
    <xf numFmtId="3" fontId="4" fillId="2" borderId="0" xfId="5" applyNumberFormat="1" applyFont="1" applyFill="1" applyAlignment="1">
      <alignment vertical="center"/>
    </xf>
    <xf numFmtId="0" fontId="3" fillId="2" borderId="0" xfId="5" applyNumberFormat="1" applyFont="1" applyFill="1" applyAlignment="1">
      <alignment vertical="center"/>
    </xf>
    <xf numFmtId="164" fontId="3" fillId="3" borderId="0" xfId="2" applyFill="1" applyAlignment="1">
      <alignment vertical="center"/>
    </xf>
    <xf numFmtId="164" fontId="4" fillId="0" borderId="0" xfId="2" applyFont="1"/>
    <xf numFmtId="164" fontId="1" fillId="0" borderId="0" xfId="0" applyFont="1" applyAlignment="1">
      <alignment vertical="top"/>
    </xf>
    <xf numFmtId="164" fontId="1" fillId="0" borderId="0" xfId="0" applyFont="1" applyAlignment="1">
      <alignment wrapText="1"/>
    </xf>
    <xf numFmtId="164" fontId="17" fillId="0" borderId="0" xfId="0" applyFont="1" applyAlignment="1">
      <alignment wrapText="1"/>
    </xf>
    <xf numFmtId="164" fontId="1" fillId="2" borderId="0" xfId="0" applyFont="1" applyFill="1"/>
    <xf numFmtId="0" fontId="26" fillId="0" borderId="0" xfId="152" applyFont="1" applyAlignment="1">
      <alignment vertical="top"/>
    </xf>
    <xf numFmtId="0" fontId="26" fillId="0" borderId="0" xfId="152" applyFont="1" applyAlignment="1">
      <alignment vertical="top" wrapText="1"/>
    </xf>
    <xf numFmtId="0" fontId="27" fillId="0" borderId="0" xfId="152" applyFont="1" applyAlignment="1">
      <alignment vertical="top"/>
    </xf>
    <xf numFmtId="0" fontId="26" fillId="2" borderId="0" xfId="152" applyFont="1" applyFill="1" applyAlignment="1">
      <alignment vertical="top"/>
    </xf>
    <xf numFmtId="3" fontId="1" fillId="0" borderId="0" xfId="0" applyNumberFormat="1" applyFont="1"/>
    <xf numFmtId="3" fontId="1" fillId="2" borderId="0" xfId="0" applyNumberFormat="1" applyFont="1" applyFill="1"/>
    <xf numFmtId="164" fontId="25" fillId="0" borderId="0" xfId="0" applyFont="1" applyAlignment="1">
      <alignment vertical="top"/>
    </xf>
    <xf numFmtId="164" fontId="25" fillId="0" borderId="0" xfId="0" applyFont="1"/>
    <xf numFmtId="0" fontId="25" fillId="0" borderId="0" xfId="0" applyNumberFormat="1" applyFont="1"/>
    <xf numFmtId="3" fontId="1" fillId="0" borderId="0" xfId="0" applyNumberFormat="1" applyFont="1" applyAlignment="1">
      <alignment vertical="top"/>
    </xf>
    <xf numFmtId="3" fontId="1" fillId="0" borderId="0" xfId="0" applyNumberFormat="1" applyFont="1" applyAlignment="1">
      <alignment horizontal="right" vertical="top"/>
    </xf>
    <xf numFmtId="3" fontId="1" fillId="2" borderId="0" xfId="0" applyNumberFormat="1" applyFont="1" applyFill="1" applyAlignment="1">
      <alignment horizontal="right" vertical="top"/>
    </xf>
    <xf numFmtId="3" fontId="1" fillId="2" borderId="0" xfId="0" applyNumberFormat="1" applyFont="1" applyFill="1" applyAlignment="1">
      <alignment vertical="top"/>
    </xf>
    <xf numFmtId="165" fontId="1" fillId="0" borderId="0" xfId="5" applyNumberFormat="1" applyFont="1"/>
    <xf numFmtId="165" fontId="1" fillId="2" borderId="0" xfId="5" applyNumberFormat="1" applyFont="1" applyFill="1"/>
    <xf numFmtId="0" fontId="1" fillId="0" borderId="0" xfId="5" applyNumberFormat="1" applyFont="1"/>
    <xf numFmtId="3" fontId="26" fillId="0" borderId="0" xfId="152" applyNumberFormat="1" applyFont="1" applyAlignment="1">
      <alignment vertical="top"/>
    </xf>
    <xf numFmtId="0" fontId="1" fillId="2" borderId="0" xfId="0" applyNumberFormat="1" applyFont="1" applyFill="1"/>
    <xf numFmtId="0" fontId="3" fillId="0" borderId="0" xfId="2" applyNumberFormat="1" applyAlignment="1">
      <alignment vertical="center" wrapText="1"/>
    </xf>
    <xf numFmtId="0" fontId="3" fillId="2" borderId="0" xfId="2" applyNumberFormat="1" applyFill="1" applyAlignment="1">
      <alignment horizontal="left" vertical="center"/>
    </xf>
    <xf numFmtId="0" fontId="1" fillId="0" borderId="0" xfId="0" applyNumberFormat="1" applyFont="1" applyAlignment="1">
      <alignment wrapText="1"/>
    </xf>
    <xf numFmtId="0" fontId="1" fillId="0" borderId="0" xfId="0" applyNumberFormat="1" applyFont="1" applyAlignment="1">
      <alignment vertical="center"/>
    </xf>
    <xf numFmtId="0" fontId="1" fillId="2" borderId="0" xfId="0" applyNumberFormat="1" applyFont="1" applyFill="1" applyAlignment="1">
      <alignment vertical="center"/>
    </xf>
    <xf numFmtId="164" fontId="3" fillId="0" borderId="0" xfId="0" applyFont="1"/>
    <xf numFmtId="3" fontId="1" fillId="3" borderId="0" xfId="0" applyNumberFormat="1" applyFont="1" applyFill="1" applyAlignment="1">
      <alignment vertical="top"/>
    </xf>
    <xf numFmtId="164" fontId="1" fillId="3" borderId="0" xfId="0" applyFont="1" applyFill="1"/>
    <xf numFmtId="164" fontId="3" fillId="0" borderId="0" xfId="2" applyAlignment="1">
      <alignment vertical="center" wrapText="1"/>
    </xf>
    <xf numFmtId="0" fontId="3" fillId="0" borderId="0" xfId="151" applyNumberFormat="1" applyFont="1" applyAlignment="1">
      <alignment vertical="center" wrapText="1"/>
    </xf>
    <xf numFmtId="10" fontId="3" fillId="0" borderId="0" xfId="2" applyNumberFormat="1" applyAlignment="1">
      <alignment vertical="center" wrapText="1"/>
    </xf>
    <xf numFmtId="165" fontId="3" fillId="0" borderId="0" xfId="5" applyNumberFormat="1" applyFont="1" applyAlignment="1">
      <alignment vertical="center" wrapText="1"/>
    </xf>
    <xf numFmtId="164" fontId="3" fillId="0" borderId="0" xfId="2" applyAlignment="1">
      <alignment horizontal="left" vertical="center"/>
    </xf>
    <xf numFmtId="0" fontId="26" fillId="0" borderId="0" xfId="152" applyFont="1" applyAlignment="1">
      <alignment horizontal="left"/>
    </xf>
    <xf numFmtId="0" fontId="1" fillId="0" borderId="0" xfId="78" applyFont="1"/>
    <xf numFmtId="0" fontId="1" fillId="6" borderId="0" xfId="57" applyFont="1" applyFill="1"/>
    <xf numFmtId="0" fontId="1" fillId="6" borderId="0" xfId="57" applyFont="1" applyFill="1" applyAlignment="1">
      <alignment vertical="center"/>
    </xf>
    <xf numFmtId="0" fontId="1" fillId="7" borderId="0" xfId="57" applyFont="1" applyFill="1"/>
    <xf numFmtId="0" fontId="1" fillId="7" borderId="0" xfId="57" applyFont="1" applyFill="1" applyAlignment="1">
      <alignment vertical="center"/>
    </xf>
    <xf numFmtId="0" fontId="1" fillId="2" borderId="0" xfId="57" applyFont="1" applyFill="1" applyAlignment="1">
      <alignment horizontal="left" vertical="center" wrapText="1"/>
    </xf>
    <xf numFmtId="0" fontId="8" fillId="2" borderId="0" xfId="57" applyFont="1" applyFill="1" applyAlignment="1">
      <alignment vertical="center" wrapText="1"/>
    </xf>
    <xf numFmtId="0" fontId="26" fillId="0" borderId="0" xfId="155" applyAlignment="1">
      <alignment vertical="top"/>
    </xf>
    <xf numFmtId="0" fontId="26" fillId="2" borderId="0" xfId="155" applyFill="1" applyAlignment="1">
      <alignment vertical="top"/>
    </xf>
    <xf numFmtId="0" fontId="18" fillId="0" borderId="0" xfId="155" applyFont="1" applyAlignment="1">
      <alignment vertical="top"/>
    </xf>
    <xf numFmtId="0" fontId="26" fillId="0" borderId="0" xfId="155" applyAlignment="1">
      <alignment vertical="top" wrapText="1"/>
    </xf>
    <xf numFmtId="0" fontId="28" fillId="6" borderId="0" xfId="57" applyFont="1" applyFill="1"/>
    <xf numFmtId="0" fontId="8" fillId="2" borderId="0" xfId="57" applyFont="1" applyFill="1" applyAlignment="1">
      <alignment horizontal="left" vertical="center" wrapText="1"/>
    </xf>
    <xf numFmtId="0" fontId="8" fillId="0" borderId="0" xfId="57" applyFont="1" applyAlignment="1">
      <alignment vertical="center" wrapText="1"/>
    </xf>
    <xf numFmtId="0" fontId="28" fillId="0" borderId="0" xfId="57" applyFont="1"/>
    <xf numFmtId="0" fontId="24" fillId="0" borderId="0" xfId="58" applyFont="1" applyAlignment="1">
      <alignment vertical="center"/>
    </xf>
    <xf numFmtId="164" fontId="3" fillId="0" borderId="0" xfId="2" applyAlignment="1">
      <alignment horizontal="left" vertical="center" wrapText="1"/>
    </xf>
    <xf numFmtId="0" fontId="28" fillId="6" borderId="8" xfId="57" applyFont="1" applyFill="1" applyBorder="1"/>
    <xf numFmtId="0" fontId="28" fillId="6" borderId="9" xfId="57" applyFont="1" applyFill="1" applyBorder="1"/>
    <xf numFmtId="0" fontId="8" fillId="6" borderId="10" xfId="57" applyFont="1" applyFill="1" applyBorder="1" applyAlignment="1">
      <alignment wrapText="1"/>
    </xf>
    <xf numFmtId="0" fontId="28" fillId="9" borderId="3" xfId="57" applyFont="1" applyFill="1" applyBorder="1"/>
    <xf numFmtId="0" fontId="28" fillId="6" borderId="3" xfId="57" applyFont="1" applyFill="1" applyBorder="1"/>
    <xf numFmtId="0" fontId="28" fillId="6" borderId="11" xfId="57" applyFont="1" applyFill="1" applyBorder="1"/>
    <xf numFmtId="0" fontId="24" fillId="8" borderId="3" xfId="58" applyFont="1" applyFill="1" applyBorder="1" applyAlignment="1">
      <alignment vertical="center"/>
    </xf>
    <xf numFmtId="0" fontId="24" fillId="8" borderId="11" xfId="58" applyFont="1" applyFill="1" applyBorder="1" applyAlignment="1">
      <alignment vertical="center"/>
    </xf>
    <xf numFmtId="0" fontId="8" fillId="2" borderId="3" xfId="57" applyFont="1" applyFill="1" applyBorder="1" applyAlignment="1">
      <alignment vertical="center" wrapText="1"/>
    </xf>
    <xf numFmtId="0" fontId="8" fillId="0" borderId="11" xfId="57" applyFont="1" applyBorder="1" applyAlignment="1">
      <alignment vertical="center" wrapText="1"/>
    </xf>
    <xf numFmtId="0" fontId="8" fillId="3" borderId="3" xfId="57" applyFont="1" applyFill="1" applyBorder="1" applyAlignment="1">
      <alignment vertical="center" wrapText="1"/>
    </xf>
    <xf numFmtId="0" fontId="8" fillId="3" borderId="11" xfId="57" applyFont="1" applyFill="1" applyBorder="1" applyAlignment="1">
      <alignment vertical="center" wrapText="1"/>
    </xf>
    <xf numFmtId="164" fontId="17" fillId="10" borderId="0" xfId="0" applyFont="1" applyFill="1" applyAlignment="1">
      <alignment wrapText="1"/>
    </xf>
    <xf numFmtId="0" fontId="27" fillId="10" borderId="0" xfId="152" applyFont="1" applyFill="1" applyAlignment="1">
      <alignment vertical="top"/>
    </xf>
    <xf numFmtId="164" fontId="16" fillId="10" borderId="0" xfId="2" applyFont="1" applyFill="1" applyAlignment="1">
      <alignment horizontal="left" vertical="center" wrapText="1"/>
    </xf>
    <xf numFmtId="0" fontId="16" fillId="10" borderId="0" xfId="56" applyFont="1" applyFill="1" applyAlignment="1">
      <alignment horizontal="left" wrapText="1"/>
    </xf>
    <xf numFmtId="164" fontId="1" fillId="10" borderId="0" xfId="0" applyFont="1" applyFill="1"/>
    <xf numFmtId="1" fontId="23" fillId="0" borderId="0" xfId="152" applyNumberFormat="1" applyFont="1" applyAlignment="1">
      <alignment vertical="center"/>
    </xf>
    <xf numFmtId="164" fontId="23" fillId="4" borderId="0" xfId="152" applyNumberFormat="1" applyFont="1" applyFill="1" applyAlignment="1">
      <alignment horizontal="left" vertical="center" wrapText="1"/>
    </xf>
    <xf numFmtId="164" fontId="24" fillId="0" borderId="0" xfId="2" applyFont="1" applyAlignment="1">
      <alignment horizontal="left" vertical="top"/>
    </xf>
    <xf numFmtId="164" fontId="19" fillId="0" borderId="0" xfId="2" applyFont="1"/>
    <xf numFmtId="164" fontId="24" fillId="0" borderId="0" xfId="2" applyFont="1"/>
    <xf numFmtId="1" fontId="29" fillId="0" borderId="0" xfId="2" applyNumberFormat="1" applyFont="1" applyAlignment="1">
      <alignment horizontal="left" vertical="center"/>
    </xf>
    <xf numFmtId="1" fontId="19" fillId="0" borderId="0" xfId="2" applyNumberFormat="1" applyFont="1" applyAlignment="1">
      <alignment horizontal="center" vertical="center"/>
    </xf>
    <xf numFmtId="164" fontId="24" fillId="0" borderId="0" xfId="2" applyFont="1" applyAlignment="1">
      <alignment horizontal="right" vertical="center"/>
    </xf>
    <xf numFmtId="1" fontId="24" fillId="0" borderId="4" xfId="2" applyNumberFormat="1" applyFont="1" applyBorder="1" applyAlignment="1">
      <alignment horizontal="left" vertical="center"/>
    </xf>
    <xf numFmtId="164" fontId="24" fillId="0" borderId="4" xfId="2" applyFont="1" applyBorder="1" applyAlignment="1">
      <alignment horizontal="right" vertical="center"/>
    </xf>
    <xf numFmtId="164" fontId="24" fillId="0" borderId="0" xfId="2" applyFont="1" applyAlignment="1">
      <alignment horizontal="right" vertical="center" wrapText="1"/>
    </xf>
    <xf numFmtId="164" fontId="19" fillId="0" borderId="4" xfId="2" applyFont="1" applyBorder="1" applyAlignment="1">
      <alignment horizontal="right" vertical="center"/>
    </xf>
    <xf numFmtId="0" fontId="19" fillId="0" borderId="0" xfId="2" applyNumberFormat="1" applyFont="1" applyAlignment="1">
      <alignment horizontal="right" vertical="center"/>
    </xf>
    <xf numFmtId="1" fontId="29" fillId="0" borderId="0" xfId="2" applyNumberFormat="1" applyFont="1" applyAlignment="1">
      <alignment vertical="center"/>
    </xf>
    <xf numFmtId="1" fontId="29" fillId="0" borderId="0" xfId="2" applyNumberFormat="1" applyFont="1" applyAlignment="1">
      <alignment horizontal="right" vertical="center"/>
    </xf>
    <xf numFmtId="164" fontId="24" fillId="0" borderId="4" xfId="2" applyFont="1" applyBorder="1" applyAlignment="1">
      <alignment horizontal="right" vertical="center" wrapText="1"/>
    </xf>
    <xf numFmtId="164" fontId="24" fillId="0" borderId="0" xfId="2" applyFont="1" applyAlignment="1">
      <alignment horizontal="center" vertical="center"/>
    </xf>
    <xf numFmtId="164" fontId="19" fillId="0" borderId="6" xfId="2" applyFont="1" applyBorder="1" applyAlignment="1">
      <alignment horizontal="right" vertical="center"/>
    </xf>
    <xf numFmtId="3" fontId="24" fillId="3" borderId="5" xfId="56" applyNumberFormat="1" applyFont="1" applyFill="1" applyBorder="1" applyAlignment="1">
      <alignment horizontal="left" vertical="center"/>
    </xf>
    <xf numFmtId="3" fontId="24" fillId="3" borderId="5" xfId="56" applyNumberFormat="1" applyFont="1" applyFill="1" applyBorder="1" applyAlignment="1">
      <alignment horizontal="right" vertical="center"/>
    </xf>
    <xf numFmtId="164" fontId="24" fillId="0" borderId="4" xfId="2" applyFont="1" applyBorder="1"/>
    <xf numFmtId="1" fontId="24" fillId="0" borderId="4" xfId="2" applyNumberFormat="1" applyFont="1" applyBorder="1" applyAlignment="1">
      <alignment horizontal="right"/>
    </xf>
    <xf numFmtId="164" fontId="24" fillId="0" borderId="4" xfId="2" applyFont="1" applyBorder="1" applyAlignment="1">
      <alignment vertical="top"/>
    </xf>
    <xf numFmtId="3" fontId="24" fillId="3" borderId="5" xfId="56" applyNumberFormat="1" applyFont="1" applyFill="1" applyBorder="1" applyAlignment="1">
      <alignment horizontal="left"/>
    </xf>
    <xf numFmtId="3" fontId="24" fillId="3" borderId="5" xfId="56" applyNumberFormat="1" applyFont="1" applyFill="1" applyBorder="1" applyAlignment="1">
      <alignment horizontal="right"/>
    </xf>
    <xf numFmtId="3" fontId="24" fillId="3" borderId="4" xfId="56" applyNumberFormat="1" applyFont="1" applyFill="1" applyBorder="1" applyAlignment="1">
      <alignment horizontal="right"/>
    </xf>
    <xf numFmtId="164" fontId="8" fillId="0" borderId="0" xfId="0" applyFont="1" applyAlignment="1">
      <alignment vertical="top"/>
    </xf>
    <xf numFmtId="164" fontId="8" fillId="0" borderId="0" xfId="0" applyFont="1" applyAlignment="1">
      <alignment horizontal="right" vertical="top"/>
    </xf>
    <xf numFmtId="164" fontId="30" fillId="0" borderId="0" xfId="0" applyFont="1" applyAlignment="1">
      <alignment horizontal="right" vertical="top"/>
    </xf>
    <xf numFmtId="0" fontId="19" fillId="0" borderId="0" xfId="2" applyNumberFormat="1" applyFont="1"/>
    <xf numFmtId="164" fontId="24" fillId="0" borderId="4" xfId="2" applyFont="1" applyBorder="1" applyAlignment="1">
      <alignment vertical="top" wrapText="1"/>
    </xf>
    <xf numFmtId="165" fontId="19" fillId="0" borderId="0" xfId="2" applyNumberFormat="1" applyFont="1"/>
    <xf numFmtId="164" fontId="31" fillId="10" borderId="0" xfId="2" applyFont="1" applyFill="1" applyAlignment="1">
      <alignment horizontal="left" vertical="center" wrapText="1"/>
    </xf>
    <xf numFmtId="164" fontId="10" fillId="0" borderId="0" xfId="0" applyFont="1"/>
    <xf numFmtId="164" fontId="24" fillId="0" borderId="0" xfId="2" applyFont="1" applyAlignment="1">
      <alignment horizontal="left" vertical="center"/>
    </xf>
    <xf numFmtId="164" fontId="24" fillId="0" borderId="4" xfId="2" applyFont="1" applyBorder="1" applyAlignment="1">
      <alignment horizontal="left" wrapText="1"/>
    </xf>
    <xf numFmtId="164" fontId="31" fillId="10" borderId="0" xfId="2" applyFont="1" applyFill="1" applyAlignment="1">
      <alignment horizontal="left" wrapText="1"/>
    </xf>
    <xf numFmtId="164" fontId="24" fillId="0" borderId="4" xfId="2" applyFont="1" applyBorder="1" applyAlignment="1">
      <alignment horizontal="right" wrapText="1"/>
    </xf>
    <xf numFmtId="164" fontId="24" fillId="0" borderId="0" xfId="2" applyFont="1" applyAlignment="1">
      <alignment horizontal="left" vertical="center" wrapText="1"/>
    </xf>
    <xf numFmtId="164" fontId="31" fillId="0" borderId="0" xfId="2" applyFont="1" applyAlignment="1">
      <alignment horizontal="left" vertical="center" wrapText="1"/>
    </xf>
    <xf numFmtId="0" fontId="8" fillId="3" borderId="0" xfId="0" applyNumberFormat="1" applyFont="1" applyFill="1" applyAlignment="1">
      <alignment vertical="top" wrapText="1"/>
    </xf>
    <xf numFmtId="164" fontId="8" fillId="0" borderId="0" xfId="0" applyFont="1" applyAlignment="1">
      <alignment wrapText="1"/>
    </xf>
    <xf numFmtId="0" fontId="24" fillId="0" borderId="4" xfId="2" applyNumberFormat="1" applyFont="1" applyBorder="1" applyAlignment="1">
      <alignment horizontal="left" wrapText="1"/>
    </xf>
    <xf numFmtId="0" fontId="24" fillId="2" borderId="4" xfId="2" applyNumberFormat="1" applyFont="1" applyFill="1" applyBorder="1" applyAlignment="1">
      <alignment horizontal="left" wrapText="1"/>
    </xf>
    <xf numFmtId="0" fontId="24" fillId="0" borderId="4" xfId="2" applyNumberFormat="1" applyFont="1" applyBorder="1" applyAlignment="1">
      <alignment horizontal="right" wrapText="1"/>
    </xf>
    <xf numFmtId="0" fontId="24" fillId="0" borderId="0" xfId="2" applyNumberFormat="1" applyFont="1" applyAlignment="1">
      <alignment horizontal="right" wrapText="1"/>
    </xf>
    <xf numFmtId="3" fontId="24" fillId="2" borderId="0" xfId="2" applyNumberFormat="1" applyFont="1" applyFill="1" applyAlignment="1">
      <alignment horizontal="right" vertical="center"/>
    </xf>
    <xf numFmtId="0" fontId="24" fillId="3" borderId="2" xfId="56" applyFont="1" applyFill="1" applyBorder="1" applyAlignment="1">
      <alignment horizontal="left"/>
    </xf>
    <xf numFmtId="2" fontId="24" fillId="3" borderId="2" xfId="56" applyNumberFormat="1" applyFont="1" applyFill="1" applyBorder="1" applyAlignment="1">
      <alignment horizontal="left"/>
    </xf>
    <xf numFmtId="3" fontId="24" fillId="3" borderId="2" xfId="2" applyNumberFormat="1" applyFont="1" applyFill="1" applyBorder="1" applyAlignment="1">
      <alignment horizontal="right" vertical="center"/>
    </xf>
    <xf numFmtId="3" fontId="24" fillId="3" borderId="7" xfId="2" applyNumberFormat="1" applyFont="1" applyFill="1" applyBorder="1" applyAlignment="1">
      <alignment horizontal="left" vertical="top"/>
    </xf>
    <xf numFmtId="164" fontId="8" fillId="3" borderId="7" xfId="0" applyFont="1" applyFill="1" applyBorder="1"/>
    <xf numFmtId="3" fontId="24" fillId="3" borderId="7" xfId="2" applyNumberFormat="1" applyFont="1" applyFill="1" applyBorder="1" applyAlignment="1">
      <alignment horizontal="right" vertical="center"/>
    </xf>
    <xf numFmtId="164" fontId="19" fillId="0" borderId="0" xfId="2" applyFont="1" applyAlignment="1">
      <alignment wrapText="1"/>
    </xf>
    <xf numFmtId="3" fontId="19" fillId="0" borderId="0" xfId="2" applyNumberFormat="1" applyFont="1" applyAlignment="1">
      <alignment wrapText="1"/>
    </xf>
    <xf numFmtId="3" fontId="24" fillId="0" borderId="7" xfId="2" applyNumberFormat="1" applyFont="1" applyBorder="1" applyAlignment="1">
      <alignment horizontal="center" wrapText="1"/>
    </xf>
    <xf numFmtId="164" fontId="24" fillId="0" borderId="7" xfId="2" applyFont="1" applyBorder="1" applyAlignment="1">
      <alignment horizontal="center"/>
    </xf>
    <xf numFmtId="43" fontId="5" fillId="0" borderId="0" xfId="0" applyNumberFormat="1" applyFont="1" applyAlignment="1">
      <alignment horizontal="center"/>
    </xf>
    <xf numFmtId="1" fontId="19" fillId="3" borderId="0" xfId="2" applyNumberFormat="1" applyFont="1" applyFill="1" applyAlignment="1">
      <alignment horizontal="left"/>
    </xf>
    <xf numFmtId="2" fontId="19" fillId="3" borderId="0" xfId="2" applyNumberFormat="1" applyFont="1" applyFill="1" applyAlignment="1">
      <alignment horizontal="right"/>
    </xf>
    <xf numFmtId="168" fontId="19" fillId="3" borderId="0" xfId="2" applyNumberFormat="1" applyFont="1" applyFill="1" applyAlignment="1">
      <alignment horizontal="right"/>
    </xf>
    <xf numFmtId="1" fontId="19" fillId="3" borderId="0" xfId="2" applyNumberFormat="1" applyFont="1" applyFill="1" applyAlignment="1">
      <alignment horizontal="center"/>
    </xf>
    <xf numFmtId="1" fontId="19" fillId="2" borderId="0" xfId="2" applyNumberFormat="1" applyFont="1" applyFill="1" applyAlignment="1">
      <alignment horizontal="center"/>
    </xf>
    <xf numFmtId="164" fontId="19" fillId="0" borderId="4" xfId="2" applyFont="1" applyBorder="1"/>
    <xf numFmtId="164" fontId="19" fillId="0" borderId="4" xfId="2" applyFont="1" applyBorder="1" applyAlignment="1">
      <alignment horizontal="right"/>
    </xf>
    <xf numFmtId="164" fontId="19" fillId="0" borderId="0" xfId="2" applyFont="1" applyAlignment="1">
      <alignment horizontal="left"/>
    </xf>
    <xf numFmtId="165" fontId="19" fillId="0" borderId="0" xfId="5" applyNumberFormat="1" applyFont="1"/>
    <xf numFmtId="164" fontId="19" fillId="3" borderId="0" xfId="2" applyFont="1" applyFill="1" applyAlignment="1">
      <alignment horizontal="left"/>
    </xf>
    <xf numFmtId="165" fontId="19" fillId="3" borderId="0" xfId="5" applyNumberFormat="1" applyFont="1" applyFill="1"/>
    <xf numFmtId="165" fontId="19" fillId="3" borderId="0" xfId="2" applyNumberFormat="1" applyFont="1" applyFill="1"/>
    <xf numFmtId="0" fontId="10" fillId="0" borderId="4" xfId="78" applyFont="1" applyBorder="1"/>
    <xf numFmtId="164" fontId="24" fillId="0" borderId="4" xfId="2" applyFont="1" applyBorder="1" applyAlignment="1">
      <alignment horizontal="left"/>
    </xf>
    <xf numFmtId="0" fontId="10" fillId="0" borderId="4" xfId="0" applyNumberFormat="1" applyFont="1" applyBorder="1" applyAlignment="1">
      <alignment wrapText="1"/>
    </xf>
    <xf numFmtId="0" fontId="8" fillId="0" borderId="0" xfId="78" applyFont="1"/>
    <xf numFmtId="0" fontId="8" fillId="2" borderId="0" xfId="78" applyFont="1" applyFill="1"/>
    <xf numFmtId="164" fontId="8" fillId="2" borderId="0" xfId="0" applyFont="1" applyFill="1"/>
    <xf numFmtId="0" fontId="19" fillId="2" borderId="0" xfId="78" applyFont="1" applyFill="1"/>
    <xf numFmtId="0" fontId="23" fillId="0" borderId="0" xfId="155" applyFont="1" applyAlignment="1">
      <alignment vertical="top"/>
    </xf>
    <xf numFmtId="0" fontId="8" fillId="2" borderId="3" xfId="57" applyFont="1" applyFill="1" applyBorder="1" applyAlignment="1">
      <alignment horizontal="left" vertical="center" wrapText="1"/>
    </xf>
    <xf numFmtId="0" fontId="10" fillId="2" borderId="3" xfId="57" applyFont="1" applyFill="1" applyBorder="1" applyAlignment="1">
      <alignment vertical="center" wrapText="1"/>
    </xf>
    <xf numFmtId="0" fontId="10" fillId="2" borderId="0" xfId="57" applyFont="1" applyFill="1" applyAlignment="1">
      <alignment vertical="center" wrapText="1"/>
    </xf>
    <xf numFmtId="0" fontId="10" fillId="0" borderId="11" xfId="57" applyFont="1" applyBorder="1" applyAlignment="1">
      <alignment vertical="center" wrapText="1"/>
    </xf>
    <xf numFmtId="164" fontId="24" fillId="0" borderId="5" xfId="2" applyFont="1" applyBorder="1" applyAlignment="1">
      <alignment horizontal="left" wrapText="1"/>
    </xf>
    <xf numFmtId="164" fontId="31" fillId="0" borderId="9" xfId="2" applyFont="1" applyBorder="1" applyAlignment="1">
      <alignment horizontal="left" wrapText="1"/>
    </xf>
    <xf numFmtId="164" fontId="24" fillId="0" borderId="5" xfId="2" applyFont="1" applyBorder="1" applyAlignment="1">
      <alignment horizontal="right" wrapText="1"/>
    </xf>
    <xf numFmtId="164" fontId="6" fillId="0" borderId="0" xfId="0" applyFont="1" applyAlignment="1">
      <alignment wrapText="1"/>
    </xf>
    <xf numFmtId="3" fontId="10" fillId="3" borderId="0" xfId="0" applyNumberFormat="1" applyFont="1" applyFill="1" applyAlignment="1">
      <alignment horizontal="right" vertical="center"/>
    </xf>
    <xf numFmtId="3" fontId="8" fillId="3" borderId="0" xfId="0" applyNumberFormat="1" applyFont="1" applyFill="1" applyAlignment="1">
      <alignment horizontal="right" vertical="center"/>
    </xf>
    <xf numFmtId="165" fontId="8" fillId="3" borderId="0" xfId="0" applyNumberFormat="1" applyFont="1" applyFill="1" applyAlignment="1">
      <alignment horizontal="right" vertical="center"/>
    </xf>
    <xf numFmtId="164" fontId="24" fillId="0" borderId="0" xfId="2" applyFont="1" applyAlignment="1">
      <alignment horizontal="right" wrapText="1"/>
    </xf>
    <xf numFmtId="0" fontId="22" fillId="0" borderId="0" xfId="2" applyNumberFormat="1" applyFont="1" applyAlignment="1">
      <alignment vertical="center"/>
    </xf>
    <xf numFmtId="164" fontId="3" fillId="0" borderId="0" xfId="2" applyAlignment="1">
      <alignment horizontal="center"/>
    </xf>
    <xf numFmtId="164" fontId="24" fillId="0" borderId="0" xfId="2" applyFont="1" applyAlignment="1">
      <alignment horizontal="left"/>
    </xf>
    <xf numFmtId="1" fontId="19" fillId="0" borderId="0" xfId="2" applyNumberFormat="1" applyFont="1" applyAlignment="1">
      <alignment horizontal="left"/>
    </xf>
    <xf numFmtId="1" fontId="19" fillId="0" borderId="0" xfId="2" applyNumberFormat="1" applyFont="1" applyAlignment="1">
      <alignment horizontal="center"/>
    </xf>
    <xf numFmtId="2" fontId="19" fillId="0" borderId="0" xfId="2" applyNumberFormat="1" applyFont="1" applyAlignment="1">
      <alignment horizontal="right"/>
    </xf>
    <xf numFmtId="168" fontId="19" fillId="0" borderId="0" xfId="2" applyNumberFormat="1" applyFont="1" applyAlignment="1">
      <alignment horizontal="right"/>
    </xf>
    <xf numFmtId="2" fontId="3" fillId="0" borderId="0" xfId="2" applyNumberFormat="1"/>
    <xf numFmtId="168" fontId="3" fillId="0" borderId="0" xfId="2" applyNumberFormat="1"/>
    <xf numFmtId="1" fontId="13" fillId="0" borderId="0" xfId="2" applyNumberFormat="1" applyFont="1" applyAlignment="1">
      <alignment horizontal="left"/>
    </xf>
    <xf numFmtId="1" fontId="24" fillId="0" borderId="0" xfId="2" applyNumberFormat="1" applyFont="1"/>
    <xf numFmtId="1" fontId="24" fillId="2" borderId="2" xfId="2" applyNumberFormat="1" applyFont="1" applyFill="1" applyBorder="1"/>
    <xf numFmtId="2" fontId="13" fillId="0" borderId="0" xfId="2" applyNumberFormat="1" applyFont="1" applyAlignment="1">
      <alignment horizontal="right"/>
    </xf>
    <xf numFmtId="2" fontId="3" fillId="2" borderId="0" xfId="2" applyNumberFormat="1" applyFill="1"/>
    <xf numFmtId="168" fontId="3" fillId="2" borderId="0" xfId="2" applyNumberFormat="1" applyFill="1"/>
    <xf numFmtId="164" fontId="3" fillId="2" borderId="0" xfId="2" applyFill="1"/>
    <xf numFmtId="3" fontId="24" fillId="0" borderId="0" xfId="56" applyNumberFormat="1" applyFont="1"/>
    <xf numFmtId="3" fontId="4" fillId="0" borderId="0" xfId="56" applyNumberFormat="1" applyFont="1"/>
    <xf numFmtId="0" fontId="8" fillId="3" borderId="3" xfId="57" applyFont="1" applyFill="1" applyBorder="1" applyAlignment="1">
      <alignment horizontal="left" vertical="center" wrapText="1"/>
    </xf>
    <xf numFmtId="3" fontId="24" fillId="3" borderId="7" xfId="56" applyNumberFormat="1" applyFont="1" applyFill="1" applyBorder="1" applyAlignment="1">
      <alignment horizontal="right" vertical="center"/>
    </xf>
    <xf numFmtId="3" fontId="24" fillId="2" borderId="0" xfId="2" applyNumberFormat="1" applyFont="1" applyFill="1" applyAlignment="1">
      <alignment horizontal="center" wrapText="1"/>
    </xf>
    <xf numFmtId="0" fontId="8" fillId="2" borderId="0" xfId="0" applyNumberFormat="1" applyFont="1" applyFill="1" applyAlignment="1">
      <alignment vertical="top"/>
    </xf>
    <xf numFmtId="164" fontId="24" fillId="0" borderId="0" xfId="2" applyFont="1" applyAlignment="1">
      <alignment horizontal="center" wrapText="1"/>
    </xf>
    <xf numFmtId="164" fontId="24" fillId="2" borderId="0" xfId="2" applyFont="1" applyFill="1" applyAlignment="1">
      <alignment horizontal="center" wrapText="1"/>
    </xf>
    <xf numFmtId="0" fontId="4" fillId="2" borderId="0" xfId="2" applyNumberFormat="1" applyFont="1" applyFill="1" applyAlignment="1">
      <alignment horizontal="left" vertical="top"/>
    </xf>
    <xf numFmtId="164" fontId="4" fillId="2" borderId="0" xfId="2" applyFont="1" applyFill="1" applyAlignment="1">
      <alignment horizontal="left" vertical="center"/>
    </xf>
    <xf numFmtId="164" fontId="24" fillId="2" borderId="0" xfId="2" applyFont="1" applyFill="1" applyAlignment="1">
      <alignment horizontal="center"/>
    </xf>
    <xf numFmtId="165" fontId="19" fillId="2" borderId="0" xfId="2" applyNumberFormat="1" applyFont="1" applyFill="1" applyAlignment="1">
      <alignment horizontal="right" vertical="top"/>
    </xf>
    <xf numFmtId="165" fontId="24" fillId="2" borderId="0" xfId="2" applyNumberFormat="1" applyFont="1" applyFill="1" applyAlignment="1">
      <alignment horizontal="right" vertical="center"/>
    </xf>
    <xf numFmtId="164" fontId="3" fillId="2" borderId="0" xfId="2" applyFill="1" applyAlignment="1">
      <alignment vertical="center" wrapText="1"/>
    </xf>
    <xf numFmtId="164" fontId="3" fillId="2" borderId="0" xfId="2" applyFill="1" applyAlignment="1">
      <alignment horizontal="left" vertical="center"/>
    </xf>
    <xf numFmtId="0" fontId="1" fillId="2" borderId="0" xfId="0" applyNumberFormat="1" applyFont="1" applyFill="1" applyAlignment="1">
      <alignment vertical="top"/>
    </xf>
    <xf numFmtId="164" fontId="19" fillId="2" borderId="0" xfId="2" applyFont="1" applyFill="1" applyAlignment="1">
      <alignment wrapText="1"/>
    </xf>
    <xf numFmtId="164" fontId="24" fillId="2" borderId="0" xfId="2" applyFont="1" applyFill="1" applyAlignment="1">
      <alignment horizontal="left" wrapText="1"/>
    </xf>
    <xf numFmtId="0" fontId="32" fillId="2" borderId="0" xfId="0" applyNumberFormat="1" applyFont="1" applyFill="1" applyAlignment="1">
      <alignment vertical="top" wrapText="1"/>
    </xf>
    <xf numFmtId="164" fontId="7" fillId="2" borderId="0" xfId="2" applyFont="1" applyFill="1" applyAlignment="1">
      <alignment horizontal="left" vertical="center"/>
    </xf>
    <xf numFmtId="164" fontId="3" fillId="2" borderId="0" xfId="2" applyFill="1" applyAlignment="1">
      <alignment horizontal="left" vertical="center" wrapText="1"/>
    </xf>
    <xf numFmtId="0" fontId="8" fillId="2" borderId="11" xfId="57" applyFont="1" applyFill="1" applyBorder="1" applyAlignment="1">
      <alignment vertical="center" wrapText="1"/>
    </xf>
    <xf numFmtId="168" fontId="33" fillId="3" borderId="0" xfId="5" applyNumberFormat="1" applyFont="1" applyFill="1" applyAlignment="1">
      <alignment horizontal="left" vertical="center" wrapText="1"/>
    </xf>
    <xf numFmtId="168" fontId="34" fillId="3" borderId="0" xfId="5" applyNumberFormat="1" applyFont="1" applyFill="1" applyAlignment="1">
      <alignment horizontal="left" vertical="center" wrapText="1" indent="2"/>
    </xf>
    <xf numFmtId="165" fontId="35" fillId="3" borderId="0" xfId="5" applyNumberFormat="1" applyFont="1" applyFill="1" applyAlignment="1">
      <alignment horizontal="center" vertical="center" wrapText="1"/>
    </xf>
    <xf numFmtId="168" fontId="33" fillId="0" borderId="0" xfId="5" applyNumberFormat="1" applyFont="1" applyAlignment="1">
      <alignment horizontal="left" vertical="center" wrapText="1"/>
    </xf>
    <xf numFmtId="164" fontId="24" fillId="0" borderId="1" xfId="2" applyFont="1" applyBorder="1"/>
    <xf numFmtId="164" fontId="24" fillId="0" borderId="1" xfId="2" applyFont="1" applyBorder="1" applyAlignment="1">
      <alignment horizontal="center" wrapText="1"/>
    </xf>
    <xf numFmtId="1" fontId="19" fillId="2" borderId="0" xfId="2" applyNumberFormat="1" applyFont="1" applyFill="1" applyAlignment="1">
      <alignment horizontal="left" vertical="center"/>
    </xf>
    <xf numFmtId="3" fontId="10" fillId="2" borderId="0" xfId="0" applyNumberFormat="1" applyFont="1" applyFill="1" applyAlignment="1">
      <alignment horizontal="right" vertical="center"/>
    </xf>
    <xf numFmtId="164" fontId="3" fillId="2" borderId="0" xfId="2" applyFill="1" applyAlignment="1">
      <alignment vertical="center"/>
    </xf>
    <xf numFmtId="3" fontId="8" fillId="2" borderId="0" xfId="0" applyNumberFormat="1" applyFont="1" applyFill="1" applyAlignment="1">
      <alignment horizontal="right" vertical="center"/>
    </xf>
    <xf numFmtId="165" fontId="8" fillId="2" borderId="0" xfId="0" applyNumberFormat="1" applyFont="1" applyFill="1" applyAlignment="1">
      <alignment horizontal="right" vertical="center"/>
    </xf>
    <xf numFmtId="165" fontId="8" fillId="2" borderId="0" xfId="3" applyNumberFormat="1" applyFont="1" applyFill="1" applyAlignment="1">
      <alignment horizontal="right" vertical="center"/>
    </xf>
    <xf numFmtId="164" fontId="19" fillId="2" borderId="0" xfId="2" applyFont="1" applyFill="1" applyAlignment="1">
      <alignment horizontal="right" vertical="center"/>
    </xf>
    <xf numFmtId="0" fontId="19" fillId="2" borderId="0" xfId="2" applyNumberFormat="1" applyFont="1" applyFill="1" applyAlignment="1">
      <alignment horizontal="right" vertical="center"/>
    </xf>
    <xf numFmtId="165" fontId="1" fillId="2" borderId="0" xfId="3" applyNumberFormat="1" applyFont="1" applyFill="1" applyAlignment="1">
      <alignment horizontal="right" vertical="center"/>
    </xf>
    <xf numFmtId="3" fontId="3" fillId="2" borderId="0" xfId="2" applyNumberFormat="1" applyFill="1" applyAlignment="1">
      <alignment horizontal="right" vertical="center"/>
    </xf>
    <xf numFmtId="43" fontId="19" fillId="0" borderId="0" xfId="2" applyNumberFormat="1" applyFont="1" applyAlignment="1">
      <alignment horizontal="right" vertical="center"/>
    </xf>
    <xf numFmtId="3" fontId="19" fillId="2" borderId="0" xfId="2" applyNumberFormat="1" applyFont="1" applyFill="1" applyAlignment="1">
      <alignment horizontal="right" vertical="center"/>
    </xf>
    <xf numFmtId="165" fontId="19" fillId="2" borderId="0" xfId="2" applyNumberFormat="1" applyFont="1" applyFill="1" applyAlignment="1">
      <alignment horizontal="right" vertical="center"/>
    </xf>
    <xf numFmtId="165" fontId="3" fillId="2" borderId="0" xfId="2" applyNumberFormat="1" applyFill="1" applyAlignment="1">
      <alignment vertical="center"/>
    </xf>
    <xf numFmtId="167" fontId="3" fillId="2" borderId="0" xfId="5" applyNumberFormat="1" applyFont="1" applyFill="1" applyAlignment="1">
      <alignment vertical="center"/>
    </xf>
    <xf numFmtId="164" fontId="8" fillId="2" borderId="0" xfId="0" applyFont="1" applyFill="1" applyAlignment="1">
      <alignment vertical="center"/>
    </xf>
    <xf numFmtId="1" fontId="19" fillId="2" borderId="0" xfId="2" applyNumberFormat="1" applyFont="1" applyFill="1" applyAlignment="1">
      <alignment horizontal="left"/>
    </xf>
    <xf numFmtId="164" fontId="19" fillId="2" borderId="0" xfId="2" applyFont="1" applyFill="1"/>
    <xf numFmtId="2" fontId="19" fillId="2" borderId="0" xfId="2" applyNumberFormat="1" applyFont="1" applyFill="1" applyAlignment="1">
      <alignment horizontal="right"/>
    </xf>
    <xf numFmtId="168" fontId="19" fillId="2" borderId="0" xfId="2" applyNumberFormat="1" applyFont="1" applyFill="1" applyAlignment="1">
      <alignment horizontal="right"/>
    </xf>
    <xf numFmtId="168" fontId="33" fillId="3" borderId="0" xfId="5" applyNumberFormat="1" applyFont="1" applyFill="1" applyAlignment="1">
      <alignment wrapText="1"/>
    </xf>
    <xf numFmtId="165" fontId="3" fillId="0" borderId="0" xfId="2" applyNumberFormat="1"/>
    <xf numFmtId="165" fontId="8" fillId="0" borderId="1" xfId="2" applyNumberFormat="1" applyFont="1" applyBorder="1" applyAlignment="1">
      <alignment horizontal="right" vertical="top"/>
    </xf>
    <xf numFmtId="0" fontId="8" fillId="2" borderId="0" xfId="0" applyNumberFormat="1" applyFont="1" applyFill="1" applyAlignment="1">
      <alignment vertical="top" wrapText="1"/>
    </xf>
    <xf numFmtId="3" fontId="24" fillId="2" borderId="2" xfId="2" applyNumberFormat="1" applyFont="1" applyFill="1" applyBorder="1" applyAlignment="1">
      <alignment horizontal="right" vertical="center"/>
    </xf>
    <xf numFmtId="10" fontId="1" fillId="0" borderId="0" xfId="0" applyNumberFormat="1" applyFont="1"/>
    <xf numFmtId="169" fontId="3" fillId="0" borderId="0" xfId="2" applyNumberFormat="1" applyAlignment="1">
      <alignment vertical="center"/>
    </xf>
    <xf numFmtId="1" fontId="8" fillId="0" borderId="0" xfId="0" applyNumberFormat="1" applyFont="1" applyAlignment="1">
      <alignment horizontal="right" vertical="center"/>
    </xf>
    <xf numFmtId="1" fontId="8" fillId="3" borderId="0" xfId="0" applyNumberFormat="1" applyFont="1" applyFill="1" applyAlignment="1">
      <alignment horizontal="right" vertical="center"/>
    </xf>
    <xf numFmtId="1" fontId="8" fillId="2" borderId="0" xfId="0" applyNumberFormat="1" applyFont="1" applyFill="1" applyAlignment="1">
      <alignment horizontal="right" vertical="center"/>
    </xf>
    <xf numFmtId="1" fontId="19" fillId="3" borderId="0" xfId="2" applyNumberFormat="1" applyFont="1" applyFill="1" applyAlignment="1">
      <alignment horizontal="right" vertical="center"/>
    </xf>
    <xf numFmtId="0" fontId="3" fillId="0" borderId="0" xfId="0" applyNumberFormat="1" applyFont="1" applyAlignment="1">
      <alignment vertical="top"/>
    </xf>
    <xf numFmtId="0" fontId="3" fillId="0" borderId="0" xfId="0" applyNumberFormat="1" applyFont="1" applyAlignment="1">
      <alignment vertical="top" wrapText="1"/>
    </xf>
    <xf numFmtId="0" fontId="17" fillId="10" borderId="0" xfId="0" applyNumberFormat="1" applyFont="1" applyFill="1" applyAlignment="1">
      <alignment vertical="top" wrapText="1"/>
    </xf>
    <xf numFmtId="0" fontId="1" fillId="0" borderId="0" xfId="0" applyNumberFormat="1" applyFont="1" applyAlignment="1">
      <alignment vertical="top"/>
    </xf>
    <xf numFmtId="0" fontId="1" fillId="0" borderId="0" xfId="0" applyNumberFormat="1" applyFont="1" applyAlignment="1">
      <alignment vertical="top" wrapText="1"/>
    </xf>
    <xf numFmtId="0" fontId="17" fillId="0" borderId="0" xfId="0" applyNumberFormat="1" applyFont="1" applyAlignment="1">
      <alignment vertical="top" wrapText="1"/>
    </xf>
    <xf numFmtId="0" fontId="3" fillId="0" borderId="0" xfId="56" applyFont="1" applyAlignment="1">
      <alignment horizontal="left" wrapText="1"/>
    </xf>
    <xf numFmtId="0" fontId="17" fillId="10" borderId="0" xfId="56" applyFont="1" applyFill="1" applyAlignment="1">
      <alignment horizontal="left" wrapText="1"/>
    </xf>
    <xf numFmtId="0" fontId="4" fillId="3" borderId="7" xfId="56" applyFont="1" applyFill="1" applyBorder="1" applyAlignment="1">
      <alignment horizontal="left"/>
    </xf>
    <xf numFmtId="0" fontId="4" fillId="3" borderId="7" xfId="56" applyFont="1" applyFill="1" applyBorder="1" applyAlignment="1">
      <alignment horizontal="left" wrapText="1"/>
    </xf>
    <xf numFmtId="0" fontId="3" fillId="3" borderId="0" xfId="0" applyNumberFormat="1" applyFont="1" applyFill="1" applyAlignment="1">
      <alignment vertical="top"/>
    </xf>
    <xf numFmtId="0" fontId="17" fillId="0" borderId="0" xfId="56" applyFont="1" applyAlignment="1">
      <alignment horizontal="left" wrapText="1"/>
    </xf>
    <xf numFmtId="0" fontId="3" fillId="0" borderId="0" xfId="0" applyNumberFormat="1" applyFont="1" applyAlignment="1">
      <alignment horizontal="left" vertical="top"/>
    </xf>
    <xf numFmtId="0" fontId="3" fillId="3" borderId="0" xfId="0" applyNumberFormat="1" applyFont="1" applyFill="1" applyAlignment="1">
      <alignment vertical="top" wrapText="1"/>
    </xf>
    <xf numFmtId="164" fontId="1" fillId="2" borderId="0" xfId="0" applyFont="1" applyFill="1" applyAlignment="1">
      <alignment vertical="top"/>
    </xf>
    <xf numFmtId="0" fontId="3" fillId="2" borderId="0" xfId="0" applyNumberFormat="1" applyFont="1" applyFill="1" applyAlignment="1">
      <alignment horizontal="left" vertical="top"/>
    </xf>
    <xf numFmtId="0" fontId="3" fillId="2" borderId="0" xfId="0" applyNumberFormat="1" applyFont="1" applyFill="1" applyAlignment="1">
      <alignment vertical="top"/>
    </xf>
    <xf numFmtId="165" fontId="3" fillId="2" borderId="0" xfId="0" applyNumberFormat="1" applyFont="1" applyFill="1" applyAlignment="1">
      <alignment vertical="top"/>
    </xf>
    <xf numFmtId="0" fontId="3" fillId="0" borderId="12" xfId="2" applyNumberFormat="1" applyBorder="1" applyAlignment="1">
      <alignment horizontal="left" vertical="center"/>
    </xf>
    <xf numFmtId="0" fontId="3" fillId="0" borderId="12" xfId="2" applyNumberFormat="1" applyBorder="1" applyAlignment="1">
      <alignment vertical="center" wrapText="1"/>
    </xf>
    <xf numFmtId="0" fontId="3" fillId="0" borderId="12" xfId="2" applyNumberFormat="1" applyBorder="1" applyAlignment="1">
      <alignment vertical="center"/>
    </xf>
    <xf numFmtId="0" fontId="4" fillId="3" borderId="4" xfId="56" applyFont="1" applyFill="1" applyBorder="1" applyAlignment="1">
      <alignment horizontal="left"/>
    </xf>
    <xf numFmtId="0" fontId="4" fillId="2" borderId="7" xfId="56" applyFont="1" applyFill="1" applyBorder="1" applyAlignment="1">
      <alignment horizontal="left"/>
    </xf>
    <xf numFmtId="3" fontId="4" fillId="3" borderId="4" xfId="1" applyNumberFormat="1" applyFont="1" applyFill="1" applyBorder="1" applyAlignment="1">
      <alignment horizontal="right" vertical="center"/>
    </xf>
    <xf numFmtId="0" fontId="3" fillId="2" borderId="0" xfId="0" applyNumberFormat="1" applyFont="1" applyFill="1" applyAlignment="1">
      <alignment vertical="top" wrapText="1"/>
    </xf>
    <xf numFmtId="0" fontId="1" fillId="0" borderId="0" xfId="0" applyNumberFormat="1" applyFont="1" applyAlignment="1">
      <alignment horizontal="right" vertical="top"/>
    </xf>
    <xf numFmtId="0" fontId="1" fillId="2" borderId="0" xfId="0" applyNumberFormat="1" applyFont="1" applyFill="1" applyAlignment="1">
      <alignment horizontal="right" vertical="top"/>
    </xf>
    <xf numFmtId="0" fontId="10" fillId="3" borderId="3" xfId="57" applyFont="1" applyFill="1" applyBorder="1" applyAlignment="1">
      <alignment vertical="center" wrapText="1"/>
    </xf>
    <xf numFmtId="0" fontId="10" fillId="3" borderId="11" xfId="57" applyFont="1" applyFill="1" applyBorder="1" applyAlignment="1">
      <alignment vertical="center" wrapText="1"/>
    </xf>
    <xf numFmtId="2" fontId="3" fillId="2" borderId="0" xfId="2" applyNumberFormat="1" applyFill="1" applyAlignment="1">
      <alignment vertical="center"/>
    </xf>
    <xf numFmtId="1" fontId="1" fillId="0" borderId="0" xfId="5" applyNumberFormat="1" applyFont="1"/>
    <xf numFmtId="1" fontId="7" fillId="0" borderId="0" xfId="2" applyNumberFormat="1" applyFont="1" applyAlignment="1">
      <alignment horizontal="left" wrapText="1"/>
    </xf>
    <xf numFmtId="1" fontId="1" fillId="0" borderId="0" xfId="0" applyNumberFormat="1" applyFont="1"/>
    <xf numFmtId="170" fontId="1" fillId="0" borderId="0" xfId="0" applyNumberFormat="1" applyFont="1" applyAlignment="1">
      <alignment vertical="center"/>
    </xf>
    <xf numFmtId="164" fontId="41" fillId="0" borderId="0" xfId="0" applyFont="1"/>
    <xf numFmtId="0" fontId="24" fillId="4" borderId="7" xfId="56" applyFont="1" applyFill="1" applyBorder="1" applyAlignment="1">
      <alignment horizontal="left"/>
    </xf>
    <xf numFmtId="164" fontId="19" fillId="4" borderId="4" xfId="2" applyFont="1" applyFill="1" applyBorder="1" applyAlignment="1">
      <alignment horizontal="left" vertical="center"/>
    </xf>
    <xf numFmtId="3" fontId="24" fillId="4" borderId="7" xfId="1" applyNumberFormat="1" applyFont="1" applyFill="1" applyBorder="1" applyAlignment="1">
      <alignment horizontal="right" vertical="center"/>
    </xf>
    <xf numFmtId="164" fontId="10" fillId="4" borderId="0" xfId="0" applyFont="1" applyFill="1"/>
    <xf numFmtId="3" fontId="10" fillId="4" borderId="0" xfId="0" applyNumberFormat="1" applyFont="1" applyFill="1"/>
    <xf numFmtId="165" fontId="10" fillId="4" borderId="0" xfId="0" applyNumberFormat="1" applyFont="1" applyFill="1"/>
    <xf numFmtId="165" fontId="8" fillId="0" borderId="0" xfId="0" applyNumberFormat="1" applyFont="1"/>
    <xf numFmtId="164" fontId="8" fillId="11" borderId="0" xfId="0" applyFont="1" applyFill="1"/>
    <xf numFmtId="3" fontId="8" fillId="11" borderId="0" xfId="0" applyNumberFormat="1" applyFont="1" applyFill="1"/>
    <xf numFmtId="165" fontId="8" fillId="11" borderId="0" xfId="0" applyNumberFormat="1" applyFont="1" applyFill="1"/>
    <xf numFmtId="9" fontId="3" fillId="0" borderId="0" xfId="2" applyNumberFormat="1"/>
    <xf numFmtId="0" fontId="8" fillId="2" borderId="11" xfId="57" applyFont="1" applyFill="1" applyBorder="1" applyAlignment="1">
      <alignment vertical="center"/>
    </xf>
    <xf numFmtId="0" fontId="1" fillId="3" borderId="0" xfId="0" applyNumberFormat="1" applyFont="1" applyFill="1" applyAlignment="1">
      <alignment vertical="top"/>
    </xf>
    <xf numFmtId="10" fontId="3" fillId="2" borderId="0" xfId="2" applyNumberFormat="1" applyFill="1" applyAlignment="1">
      <alignment vertical="center"/>
    </xf>
    <xf numFmtId="0" fontId="19" fillId="0" borderId="0" xfId="2" applyNumberFormat="1" applyFont="1" applyAlignment="1">
      <alignment vertical="top"/>
    </xf>
    <xf numFmtId="0" fontId="19" fillId="2" borderId="0" xfId="2" applyNumberFormat="1" applyFont="1" applyFill="1" applyAlignment="1">
      <alignment vertical="center"/>
    </xf>
    <xf numFmtId="0" fontId="8" fillId="2" borderId="0" xfId="5" applyNumberFormat="1" applyFont="1" applyFill="1" applyAlignment="1">
      <alignment vertical="top"/>
    </xf>
    <xf numFmtId="0" fontId="19" fillId="3" borderId="0" xfId="2" applyNumberFormat="1" applyFont="1" applyFill="1" applyAlignment="1">
      <alignment vertical="top"/>
    </xf>
    <xf numFmtId="0" fontId="19" fillId="2" borderId="0" xfId="2" applyNumberFormat="1" applyFont="1" applyFill="1" applyAlignment="1">
      <alignment horizontal="right" vertical="top"/>
    </xf>
    <xf numFmtId="0" fontId="19" fillId="3" borderId="0" xfId="2" applyNumberFormat="1" applyFont="1" applyFill="1" applyAlignment="1">
      <alignment horizontal="right" vertical="top"/>
    </xf>
    <xf numFmtId="0" fontId="19" fillId="2" borderId="0" xfId="2" applyNumberFormat="1" applyFont="1" applyFill="1" applyAlignment="1">
      <alignment vertical="top"/>
    </xf>
    <xf numFmtId="0" fontId="19" fillId="0" borderId="0" xfId="0" applyNumberFormat="1" applyFont="1"/>
    <xf numFmtId="3" fontId="24" fillId="4" borderId="7" xfId="1" applyNumberFormat="1" applyFont="1" applyFill="1" applyBorder="1" applyAlignment="1">
      <alignment horizontal="right"/>
    </xf>
    <xf numFmtId="3" fontId="3" fillId="0" borderId="0" xfId="2" applyNumberFormat="1" applyAlignment="1">
      <alignment horizontal="right"/>
    </xf>
    <xf numFmtId="0" fontId="15" fillId="0" borderId="0" xfId="152" applyAlignment="1">
      <alignment horizontal="right"/>
    </xf>
    <xf numFmtId="164" fontId="41" fillId="0" borderId="0" xfId="0" applyFont="1" applyAlignment="1">
      <alignment horizontal="right" wrapText="1"/>
    </xf>
    <xf numFmtId="3" fontId="10" fillId="4" borderId="0" xfId="0" applyNumberFormat="1" applyFont="1" applyFill="1" applyAlignment="1">
      <alignment horizontal="right"/>
    </xf>
    <xf numFmtId="3" fontId="8" fillId="11" borderId="0" xfId="0" applyNumberFormat="1" applyFont="1" applyFill="1" applyAlignment="1">
      <alignment horizontal="right"/>
    </xf>
    <xf numFmtId="3" fontId="8" fillId="3" borderId="0" xfId="0" applyNumberFormat="1" applyFont="1" applyFill="1" applyAlignment="1">
      <alignment horizontal="right" vertical="top"/>
    </xf>
    <xf numFmtId="3" fontId="8" fillId="3" borderId="0" xfId="0" applyNumberFormat="1" applyFont="1" applyFill="1" applyAlignment="1">
      <alignment vertical="top"/>
    </xf>
    <xf numFmtId="3" fontId="8" fillId="2" borderId="0" xfId="0" applyNumberFormat="1" applyFont="1" applyFill="1" applyAlignment="1">
      <alignment vertical="top"/>
    </xf>
    <xf numFmtId="3" fontId="3" fillId="0" borderId="0" xfId="0" applyNumberFormat="1" applyFont="1" applyAlignment="1">
      <alignment vertical="top"/>
    </xf>
    <xf numFmtId="3" fontId="3" fillId="2" borderId="0" xfId="0" applyNumberFormat="1" applyFont="1" applyFill="1" applyAlignment="1">
      <alignment horizontal="right" vertical="top"/>
    </xf>
    <xf numFmtId="3" fontId="3" fillId="2" borderId="0" xfId="0" applyNumberFormat="1" applyFont="1" applyFill="1" applyAlignment="1">
      <alignment vertical="top"/>
    </xf>
    <xf numFmtId="3" fontId="3" fillId="2" borderId="0" xfId="2" applyNumberFormat="1" applyFill="1" applyAlignment="1">
      <alignment vertical="center"/>
    </xf>
    <xf numFmtId="3" fontId="3" fillId="0" borderId="12" xfId="2" applyNumberFormat="1" applyBorder="1" applyAlignment="1">
      <alignment vertical="center"/>
    </xf>
    <xf numFmtId="3" fontId="3" fillId="0" borderId="0" xfId="0" applyNumberFormat="1" applyFont="1" applyAlignment="1">
      <alignment horizontal="right" vertical="top"/>
    </xf>
    <xf numFmtId="3" fontId="3" fillId="0" borderId="0" xfId="56" applyNumberFormat="1" applyFont="1" applyAlignment="1">
      <alignment vertical="top"/>
    </xf>
    <xf numFmtId="3" fontId="3" fillId="3" borderId="0" xfId="0" applyNumberFormat="1" applyFont="1" applyFill="1" applyAlignment="1">
      <alignment vertical="top"/>
    </xf>
    <xf numFmtId="3" fontId="3" fillId="3" borderId="0" xfId="56" applyNumberFormat="1" applyFont="1" applyFill="1" applyAlignment="1">
      <alignment vertical="top"/>
    </xf>
    <xf numFmtId="3" fontId="3" fillId="3" borderId="0" xfId="0" applyNumberFormat="1" applyFont="1" applyFill="1" applyAlignment="1">
      <alignment horizontal="right" vertical="top"/>
    </xf>
    <xf numFmtId="3" fontId="3" fillId="2" borderId="0" xfId="56" applyNumberFormat="1" applyFont="1" applyFill="1" applyAlignment="1">
      <alignment vertical="top"/>
    </xf>
    <xf numFmtId="3" fontId="4" fillId="3" borderId="7" xfId="56" applyNumberFormat="1" applyFont="1" applyFill="1" applyBorder="1"/>
    <xf numFmtId="3" fontId="3" fillId="0" borderId="0" xfId="56" applyNumberFormat="1" applyFont="1" applyAlignment="1">
      <alignment horizontal="left"/>
    </xf>
    <xf numFmtId="3" fontId="3" fillId="0" borderId="0" xfId="56" applyNumberFormat="1" applyFont="1"/>
    <xf numFmtId="3" fontId="37" fillId="0" borderId="0" xfId="0" applyNumberFormat="1" applyFont="1"/>
    <xf numFmtId="3" fontId="19" fillId="0" borderId="0" xfId="2" applyNumberFormat="1" applyFont="1"/>
    <xf numFmtId="3" fontId="8" fillId="0" borderId="0" xfId="0" applyNumberFormat="1" applyFont="1" applyAlignment="1">
      <alignment horizontal="right" vertical="center" wrapText="1"/>
    </xf>
    <xf numFmtId="3" fontId="19" fillId="3" borderId="0" xfId="2" applyNumberFormat="1" applyFont="1" applyFill="1" applyAlignment="1">
      <alignment horizontal="right" vertical="center" wrapText="1"/>
    </xf>
    <xf numFmtId="3" fontId="19" fillId="0" borderId="0" xfId="2" applyNumberFormat="1" applyFont="1" applyAlignment="1">
      <alignment horizontal="right" vertical="center" wrapText="1"/>
    </xf>
    <xf numFmtId="164" fontId="29" fillId="0" borderId="0" xfId="2" applyFont="1" applyAlignment="1">
      <alignment horizontal="left" vertical="top"/>
    </xf>
    <xf numFmtId="0" fontId="29" fillId="0" borderId="0" xfId="2" applyNumberFormat="1" applyFont="1" applyAlignment="1">
      <alignment horizontal="left" vertical="top"/>
    </xf>
    <xf numFmtId="164" fontId="29" fillId="0" borderId="0" xfId="2" applyFont="1"/>
    <xf numFmtId="0" fontId="23" fillId="4" borderId="0" xfId="152" applyFont="1" applyFill="1" applyAlignment="1">
      <alignment vertical="center"/>
    </xf>
    <xf numFmtId="0" fontId="3" fillId="0" borderId="0" xfId="59" applyFont="1" applyAlignment="1">
      <alignment vertical="center"/>
    </xf>
    <xf numFmtId="164" fontId="19" fillId="0" borderId="0" xfId="2" applyFont="1" applyAlignment="1">
      <alignment horizontal="left" vertical="top" wrapText="1"/>
    </xf>
    <xf numFmtId="0" fontId="8" fillId="3" borderId="0" xfId="57" applyFont="1" applyFill="1" applyAlignment="1">
      <alignment vertical="center" wrapText="1"/>
    </xf>
    <xf numFmtId="0" fontId="8" fillId="3" borderId="13" xfId="57" applyFont="1" applyFill="1" applyBorder="1" applyAlignment="1">
      <alignment vertical="center" wrapText="1"/>
    </xf>
    <xf numFmtId="0" fontId="8" fillId="3" borderId="14" xfId="57" applyFont="1" applyFill="1" applyBorder="1" applyAlignment="1">
      <alignment vertical="center" wrapText="1"/>
    </xf>
    <xf numFmtId="164" fontId="8" fillId="3" borderId="15" xfId="0" applyFont="1" applyFill="1" applyBorder="1" applyAlignment="1">
      <alignment wrapText="1"/>
    </xf>
    <xf numFmtId="0" fontId="8" fillId="9" borderId="11" xfId="57" applyFont="1" applyFill="1" applyBorder="1" applyAlignment="1">
      <alignment vertical="center" wrapText="1"/>
    </xf>
    <xf numFmtId="9" fontId="19" fillId="3" borderId="0" xfId="5" applyFont="1" applyFill="1" applyAlignment="1">
      <alignment horizontal="center" vertical="center" wrapText="1"/>
    </xf>
    <xf numFmtId="9" fontId="35" fillId="3" borderId="0" xfId="5" applyFont="1" applyFill="1" applyAlignment="1">
      <alignment horizontal="center" vertical="center" wrapText="1"/>
    </xf>
    <xf numFmtId="9" fontId="19" fillId="0" borderId="0" xfId="5" applyFont="1" applyAlignment="1">
      <alignment horizontal="center" vertical="center" wrapText="1"/>
    </xf>
    <xf numFmtId="9" fontId="19" fillId="0" borderId="0" xfId="5" applyFont="1"/>
    <xf numFmtId="9" fontId="19" fillId="3" borderId="0" xfId="5" applyFont="1" applyFill="1"/>
    <xf numFmtId="9" fontId="19" fillId="3" borderId="0" xfId="2" applyNumberFormat="1" applyFont="1" applyFill="1"/>
    <xf numFmtId="9" fontId="19" fillId="0" borderId="0" xfId="2" applyNumberFormat="1" applyFont="1"/>
    <xf numFmtId="0" fontId="19" fillId="0" borderId="0" xfId="2" applyNumberFormat="1" applyFont="1" applyAlignment="1">
      <alignment vertical="center"/>
    </xf>
    <xf numFmtId="0" fontId="29" fillId="0" borderId="0" xfId="2" applyNumberFormat="1" applyFont="1" applyAlignment="1">
      <alignment vertical="center"/>
    </xf>
    <xf numFmtId="0" fontId="4" fillId="0" borderId="0" xfId="2" applyNumberFormat="1" applyFont="1" applyAlignment="1">
      <alignment vertical="center"/>
    </xf>
    <xf numFmtId="0" fontId="19" fillId="0" borderId="4" xfId="2" applyNumberFormat="1" applyFont="1" applyBorder="1"/>
    <xf numFmtId="0" fontId="19" fillId="0" borderId="4" xfId="2" applyNumberFormat="1" applyFont="1" applyBorder="1" applyAlignment="1">
      <alignment horizontal="right" wrapText="1"/>
    </xf>
    <xf numFmtId="0" fontId="19" fillId="0" borderId="0" xfId="2" applyNumberFormat="1" applyFont="1" applyAlignment="1">
      <alignment horizontal="left"/>
    </xf>
    <xf numFmtId="165" fontId="19" fillId="0" borderId="0" xfId="5" applyNumberFormat="1" applyFont="1" applyAlignment="1">
      <alignment horizontal="right" vertical="center" indent="1"/>
    </xf>
    <xf numFmtId="0" fontId="19" fillId="0" borderId="0" xfId="2" applyNumberFormat="1" applyFont="1" applyAlignment="1">
      <alignment horizontal="right" indent="1"/>
    </xf>
    <xf numFmtId="0" fontId="7" fillId="0" borderId="0" xfId="2" applyNumberFormat="1" applyFont="1" applyAlignment="1">
      <alignment vertical="center"/>
    </xf>
    <xf numFmtId="0" fontId="45" fillId="0" borderId="0" xfId="152" applyFont="1" applyAlignment="1">
      <alignment vertical="top"/>
    </xf>
    <xf numFmtId="0" fontId="44" fillId="0" borderId="0" xfId="152" applyFont="1" applyAlignment="1">
      <alignment vertical="top"/>
    </xf>
    <xf numFmtId="0" fontId="19" fillId="0" borderId="17" xfId="2" applyNumberFormat="1" applyFont="1" applyBorder="1" applyAlignment="1">
      <alignment horizontal="right" wrapText="1"/>
    </xf>
    <xf numFmtId="0" fontId="19" fillId="13" borderId="0" xfId="2" applyNumberFormat="1" applyFont="1" applyFill="1" applyAlignment="1">
      <alignment horizontal="left"/>
    </xf>
    <xf numFmtId="164" fontId="7" fillId="12" borderId="0" xfId="2" applyFont="1" applyFill="1" applyAlignment="1">
      <alignment horizontal="left"/>
    </xf>
    <xf numFmtId="9" fontId="19" fillId="0" borderId="0" xfId="5" applyFont="1" applyAlignment="1">
      <alignment horizontal="right" vertical="center" indent="1"/>
    </xf>
    <xf numFmtId="9" fontId="19" fillId="13" borderId="0" xfId="5" applyFont="1" applyFill="1" applyAlignment="1">
      <alignment horizontal="right" vertical="center" indent="1"/>
    </xf>
    <xf numFmtId="9" fontId="19" fillId="3" borderId="0" xfId="2" applyNumberFormat="1" applyFont="1" applyFill="1" applyAlignment="1">
      <alignment horizontal="right" vertical="center" wrapText="1"/>
    </xf>
    <xf numFmtId="9" fontId="8" fillId="0" borderId="0" xfId="0" applyNumberFormat="1" applyFont="1" applyAlignment="1">
      <alignment horizontal="right" vertical="center" wrapText="1"/>
    </xf>
    <xf numFmtId="9" fontId="19" fillId="0" borderId="0" xfId="2" applyNumberFormat="1" applyFont="1" applyAlignment="1">
      <alignment horizontal="right" vertical="center" wrapText="1"/>
    </xf>
    <xf numFmtId="9" fontId="8" fillId="0" borderId="1" xfId="53" applyNumberFormat="1" applyFont="1" applyBorder="1" applyAlignment="1">
      <alignment horizontal="right" vertical="center"/>
    </xf>
    <xf numFmtId="9" fontId="24" fillId="3" borderId="5" xfId="56" applyNumberFormat="1" applyFont="1" applyFill="1" applyBorder="1" applyAlignment="1">
      <alignment horizontal="right" vertical="center"/>
    </xf>
    <xf numFmtId="9" fontId="3" fillId="0" borderId="0" xfId="0" applyNumberFormat="1" applyFont="1" applyAlignment="1">
      <alignment vertical="top"/>
    </xf>
    <xf numFmtId="9" fontId="3" fillId="2" borderId="0" xfId="0" applyNumberFormat="1" applyFont="1" applyFill="1" applyAlignment="1">
      <alignment horizontal="right" vertical="top"/>
    </xf>
    <xf numFmtId="9" fontId="3" fillId="2" borderId="0" xfId="0" applyNumberFormat="1" applyFont="1" applyFill="1" applyAlignment="1">
      <alignment vertical="top"/>
    </xf>
    <xf numFmtId="9" fontId="4" fillId="3" borderId="4" xfId="1" applyNumberFormat="1" applyFont="1" applyFill="1" applyBorder="1" applyAlignment="1">
      <alignment horizontal="right" vertical="center"/>
    </xf>
    <xf numFmtId="9" fontId="3" fillId="2" borderId="0" xfId="2" applyNumberFormat="1" applyFill="1" applyAlignment="1">
      <alignment vertical="center"/>
    </xf>
    <xf numFmtId="9" fontId="3" fillId="0" borderId="12" xfId="2" applyNumberFormat="1" applyBorder="1" applyAlignment="1">
      <alignment vertical="center"/>
    </xf>
    <xf numFmtId="9" fontId="10" fillId="4" borderId="0" xfId="0" applyNumberFormat="1" applyFont="1" applyFill="1"/>
    <xf numFmtId="9" fontId="8" fillId="0" borderId="0" xfId="0" applyNumberFormat="1" applyFont="1"/>
    <xf numFmtId="9" fontId="8" fillId="11" borderId="0" xfId="0" applyNumberFormat="1" applyFont="1" applyFill="1"/>
    <xf numFmtId="9" fontId="24" fillId="4" borderId="7" xfId="1" applyNumberFormat="1" applyFont="1" applyFill="1" applyBorder="1" applyAlignment="1">
      <alignment horizontal="right" vertical="center"/>
    </xf>
    <xf numFmtId="171" fontId="1" fillId="0" borderId="0" xfId="0" applyNumberFormat="1" applyFont="1"/>
    <xf numFmtId="171" fontId="26" fillId="0" borderId="0" xfId="152" applyNumberFormat="1" applyFont="1" applyAlignment="1">
      <alignment vertical="top"/>
    </xf>
    <xf numFmtId="171" fontId="4" fillId="0" borderId="0" xfId="2" applyNumberFormat="1" applyFont="1" applyAlignment="1">
      <alignment horizontal="left" vertical="top"/>
    </xf>
    <xf numFmtId="171" fontId="4" fillId="0" borderId="0" xfId="2" applyNumberFormat="1" applyFont="1" applyAlignment="1">
      <alignment horizontal="left" vertical="center"/>
    </xf>
    <xf numFmtId="171" fontId="24" fillId="0" borderId="7" xfId="2" applyNumberFormat="1" applyFont="1" applyBorder="1" applyAlignment="1">
      <alignment horizontal="center" wrapText="1"/>
    </xf>
    <xf numFmtId="171" fontId="8" fillId="3" borderId="0" xfId="0" applyNumberFormat="1" applyFont="1" applyFill="1" applyAlignment="1">
      <alignment vertical="top"/>
    </xf>
    <xf numFmtId="171" fontId="24" fillId="3" borderId="7" xfId="2" applyNumberFormat="1" applyFont="1" applyFill="1" applyBorder="1" applyAlignment="1">
      <alignment horizontal="right" vertical="center"/>
    </xf>
    <xf numFmtId="171" fontId="3" fillId="0" borderId="0" xfId="0" applyNumberFormat="1" applyFont="1"/>
    <xf numFmtId="171" fontId="3" fillId="0" borderId="0" xfId="2" applyNumberFormat="1" applyAlignment="1">
      <alignment vertical="center" wrapText="1"/>
    </xf>
    <xf numFmtId="171" fontId="3" fillId="0" borderId="0" xfId="2" applyNumberFormat="1" applyAlignment="1">
      <alignment horizontal="left" vertical="center"/>
    </xf>
    <xf numFmtId="171" fontId="3" fillId="0" borderId="0" xfId="2" applyNumberFormat="1" applyAlignment="1">
      <alignment horizontal="left" vertical="center" wrapText="1"/>
    </xf>
    <xf numFmtId="171" fontId="8" fillId="0" borderId="0" xfId="0" applyNumberFormat="1" applyFont="1" applyAlignment="1">
      <alignment vertical="top"/>
    </xf>
    <xf numFmtId="171" fontId="8" fillId="2" borderId="0" xfId="0" applyNumberFormat="1" applyFont="1" applyFill="1" applyAlignment="1">
      <alignment vertical="top"/>
    </xf>
    <xf numFmtId="171" fontId="24" fillId="0" borderId="7" xfId="2" applyNumberFormat="1" applyFont="1" applyBorder="1" applyAlignment="1">
      <alignment horizontal="center"/>
    </xf>
    <xf numFmtId="171" fontId="24" fillId="5" borderId="7" xfId="2" applyNumberFormat="1" applyFont="1" applyFill="1" applyBorder="1" applyAlignment="1">
      <alignment horizontal="right" vertical="center"/>
    </xf>
    <xf numFmtId="171" fontId="24" fillId="3" borderId="7" xfId="5" applyNumberFormat="1" applyFont="1" applyFill="1" applyBorder="1" applyAlignment="1">
      <alignment horizontal="right" vertical="center"/>
    </xf>
    <xf numFmtId="172" fontId="24" fillId="3" borderId="7" xfId="2" applyNumberFormat="1" applyFont="1" applyFill="1" applyBorder="1" applyAlignment="1">
      <alignment horizontal="right" vertical="center"/>
    </xf>
    <xf numFmtId="9" fontId="8" fillId="0" borderId="0" xfId="5" applyFont="1" applyAlignment="1">
      <alignment vertical="top"/>
    </xf>
    <xf numFmtId="9" fontId="8" fillId="3" borderId="0" xfId="0" applyNumberFormat="1" applyFont="1" applyFill="1" applyAlignment="1">
      <alignment vertical="top"/>
    </xf>
    <xf numFmtId="9" fontId="8" fillId="3" borderId="0" xfId="5" applyFont="1" applyFill="1" applyAlignment="1">
      <alignment vertical="top"/>
    </xf>
    <xf numFmtId="9" fontId="19" fillId="0" borderId="0" xfId="2" applyNumberFormat="1" applyFont="1" applyAlignment="1">
      <alignment horizontal="right" vertical="top"/>
    </xf>
    <xf numFmtId="9" fontId="19" fillId="3" borderId="0" xfId="2" applyNumberFormat="1" applyFont="1" applyFill="1" applyAlignment="1">
      <alignment horizontal="right" vertical="top"/>
    </xf>
    <xf numFmtId="9" fontId="19" fillId="2" borderId="0" xfId="2" applyNumberFormat="1" applyFont="1" applyFill="1" applyAlignment="1">
      <alignment horizontal="right" vertical="top"/>
    </xf>
    <xf numFmtId="9" fontId="24" fillId="3" borderId="2" xfId="2" applyNumberFormat="1" applyFont="1" applyFill="1" applyBorder="1" applyAlignment="1">
      <alignment horizontal="right" vertical="center"/>
    </xf>
    <xf numFmtId="9" fontId="24" fillId="3" borderId="7" xfId="5" applyFont="1" applyFill="1" applyBorder="1" applyAlignment="1">
      <alignment horizontal="right" vertical="center"/>
    </xf>
    <xf numFmtId="9" fontId="24" fillId="5" borderId="7" xfId="2" applyNumberFormat="1" applyFont="1" applyFill="1" applyBorder="1" applyAlignment="1">
      <alignment horizontal="right" vertical="center"/>
    </xf>
    <xf numFmtId="0" fontId="23" fillId="0" borderId="0" xfId="152" applyFont="1" applyAlignment="1">
      <alignment vertical="center"/>
    </xf>
    <xf numFmtId="1" fontId="4" fillId="0" borderId="0" xfId="2" applyNumberFormat="1" applyFont="1" applyAlignment="1">
      <alignment vertical="center"/>
    </xf>
    <xf numFmtId="0" fontId="3" fillId="0" borderId="0" xfId="59" applyFont="1"/>
    <xf numFmtId="0" fontId="6" fillId="0" borderId="0" xfId="57" applyFont="1"/>
    <xf numFmtId="0" fontId="1" fillId="6" borderId="0" xfId="57" applyFont="1" applyFill="1" applyAlignment="1">
      <alignment vertical="center"/>
    </xf>
    <xf numFmtId="0" fontId="1" fillId="6" borderId="0" xfId="57" applyFont="1" applyFill="1"/>
    <xf numFmtId="1" fontId="7" fillId="2" borderId="0" xfId="2" applyNumberFormat="1" applyFont="1" applyFill="1" applyAlignment="1">
      <alignment horizontal="left" vertical="top" wrapText="1"/>
    </xf>
    <xf numFmtId="1" fontId="3" fillId="0" borderId="0" xfId="2" applyNumberFormat="1" applyAlignment="1">
      <alignment horizontal="left" vertical="top"/>
    </xf>
    <xf numFmtId="1" fontId="29" fillId="0" borderId="0" xfId="2" applyNumberFormat="1" applyFont="1" applyAlignment="1">
      <alignment horizontal="left" vertical="top"/>
    </xf>
    <xf numFmtId="1" fontId="3" fillId="0" borderId="0" xfId="2" applyNumberFormat="1" applyAlignment="1">
      <alignment vertical="center"/>
    </xf>
    <xf numFmtId="164" fontId="3" fillId="0" borderId="0" xfId="2" applyAlignment="1">
      <alignment horizontal="center" vertical="center"/>
    </xf>
    <xf numFmtId="164" fontId="3" fillId="0" borderId="0" xfId="2" applyAlignment="1">
      <alignment vertical="center"/>
    </xf>
    <xf numFmtId="3" fontId="24" fillId="0" borderId="1" xfId="2" applyNumberFormat="1" applyFont="1" applyBorder="1" applyAlignment="1">
      <alignment horizontal="right" vertical="center" wrapText="1"/>
    </xf>
    <xf numFmtId="0" fontId="0" fillId="0" borderId="1" xfId="0" applyNumberFormat="1" applyBorder="1"/>
    <xf numFmtId="164" fontId="29" fillId="0" borderId="0" xfId="2" applyFont="1" applyAlignment="1">
      <alignment vertical="top"/>
    </xf>
    <xf numFmtId="164" fontId="3" fillId="0" borderId="0" xfId="2" applyAlignment="1">
      <alignment horizontal="right" vertical="center"/>
    </xf>
    <xf numFmtId="164" fontId="7" fillId="0" borderId="0" xfId="2" applyFont="1" applyAlignment="1">
      <alignment horizontal="left" vertical="center" wrapText="1"/>
    </xf>
    <xf numFmtId="3" fontId="24" fillId="0" borderId="1" xfId="2" applyNumberFormat="1" applyFont="1" applyBorder="1" applyAlignment="1">
      <alignment horizontal="right" vertical="center"/>
    </xf>
    <xf numFmtId="164" fontId="24" fillId="0" borderId="0" xfId="2" applyFont="1" applyAlignment="1">
      <alignment horizontal="left" vertical="top"/>
    </xf>
    <xf numFmtId="164" fontId="6" fillId="0" borderId="0" xfId="0" applyFont="1"/>
    <xf numFmtId="164" fontId="7" fillId="0" borderId="0" xfId="0" applyFont="1" applyAlignment="1">
      <alignment vertical="center" wrapText="1"/>
    </xf>
    <xf numFmtId="164" fontId="3" fillId="0" borderId="0" xfId="2" applyAlignment="1">
      <alignment vertical="center" wrapText="1"/>
    </xf>
    <xf numFmtId="164" fontId="6" fillId="0" borderId="0" xfId="0" applyFont="1" applyAlignment="1">
      <alignment wrapText="1"/>
    </xf>
    <xf numFmtId="164" fontId="7" fillId="0" borderId="0" xfId="0" applyFont="1" applyAlignment="1">
      <alignment wrapText="1"/>
    </xf>
    <xf numFmtId="164" fontId="3" fillId="0" borderId="0" xfId="2"/>
    <xf numFmtId="164" fontId="7" fillId="0" borderId="0" xfId="2" applyFont="1" applyAlignment="1">
      <alignment wrapText="1"/>
    </xf>
    <xf numFmtId="164" fontId="7" fillId="0" borderId="0" xfId="2" applyFont="1" applyAlignment="1">
      <alignment horizontal="left" wrapText="1"/>
    </xf>
    <xf numFmtId="164" fontId="25" fillId="0" borderId="0" xfId="0" applyFont="1"/>
    <xf numFmtId="0" fontId="4" fillId="0" borderId="0" xfId="56" applyFont="1" applyAlignment="1">
      <alignment horizontal="left" wrapText="1"/>
    </xf>
    <xf numFmtId="0" fontId="16" fillId="0" borderId="0" xfId="56" applyFont="1" applyAlignment="1">
      <alignment horizontal="left" wrapText="1"/>
    </xf>
    <xf numFmtId="0" fontId="4" fillId="0" borderId="0" xfId="56" applyFont="1"/>
    <xf numFmtId="164" fontId="1" fillId="0" borderId="0" xfId="0" applyFont="1"/>
    <xf numFmtId="164" fontId="1" fillId="0" borderId="0" xfId="0" applyFont="1" applyAlignment="1">
      <alignment wrapText="1"/>
    </xf>
    <xf numFmtId="164" fontId="17" fillId="0" borderId="0" xfId="0" applyFont="1" applyAlignment="1">
      <alignment wrapText="1"/>
    </xf>
    <xf numFmtId="164" fontId="7" fillId="0" borderId="0" xfId="2" applyFont="1" applyAlignment="1">
      <alignment vertical="top" wrapText="1"/>
    </xf>
    <xf numFmtId="164" fontId="1" fillId="0" borderId="0" xfId="0" applyFont="1" applyAlignment="1">
      <alignment vertical="top" wrapText="1"/>
    </xf>
    <xf numFmtId="164" fontId="17" fillId="0" borderId="0" xfId="0" applyFont="1" applyAlignment="1">
      <alignment vertical="top" wrapText="1"/>
    </xf>
    <xf numFmtId="1" fontId="7" fillId="0" borderId="0" xfId="2" applyNumberFormat="1" applyFont="1" applyAlignment="1">
      <alignment vertical="center"/>
    </xf>
    <xf numFmtId="0" fontId="3" fillId="0" borderId="0" xfId="2" applyNumberFormat="1" applyAlignment="1">
      <alignment vertical="center" wrapText="1"/>
    </xf>
    <xf numFmtId="0" fontId="3" fillId="2" borderId="0" xfId="2" applyNumberFormat="1" applyFill="1" applyAlignment="1">
      <alignment horizontal="left" vertical="center"/>
    </xf>
    <xf numFmtId="0" fontId="3" fillId="0" borderId="0" xfId="2" applyNumberFormat="1" applyAlignment="1">
      <alignment vertical="center"/>
    </xf>
    <xf numFmtId="0" fontId="29" fillId="0" borderId="0" xfId="2" applyNumberFormat="1" applyFont="1" applyAlignment="1">
      <alignment horizontal="left" vertical="top" wrapText="1"/>
    </xf>
    <xf numFmtId="0" fontId="1" fillId="0" borderId="0" xfId="0" applyNumberFormat="1" applyFont="1"/>
    <xf numFmtId="0" fontId="1" fillId="0" borderId="0" xfId="0" applyNumberFormat="1" applyFont="1" applyAlignment="1">
      <alignment horizontal="left" vertical="center"/>
    </xf>
    <xf numFmtId="0" fontId="1" fillId="0" borderId="0" xfId="0" applyNumberFormat="1" applyFont="1" applyAlignment="1">
      <alignment vertical="center" wrapText="1"/>
    </xf>
    <xf numFmtId="0" fontId="1" fillId="2" borderId="0" xfId="0" applyNumberFormat="1" applyFont="1" applyFill="1" applyAlignment="1">
      <alignment horizontal="left" vertical="center"/>
    </xf>
    <xf numFmtId="0" fontId="1" fillId="2" borderId="0" xfId="0" applyNumberFormat="1" applyFont="1" applyFill="1" applyAlignment="1">
      <alignment vertical="center"/>
    </xf>
    <xf numFmtId="3" fontId="3" fillId="0" borderId="0" xfId="2" applyNumberFormat="1" applyAlignment="1">
      <alignment vertical="center"/>
    </xf>
    <xf numFmtId="164" fontId="29" fillId="0" borderId="0" xfId="2" applyFont="1" applyAlignment="1">
      <alignment vertical="top" wrapText="1"/>
    </xf>
    <xf numFmtId="164" fontId="24" fillId="0" borderId="1" xfId="2" applyFont="1" applyBorder="1" applyAlignment="1">
      <alignment horizontal="center" wrapText="1"/>
    </xf>
    <xf numFmtId="164" fontId="3" fillId="0" borderId="0" xfId="2" applyAlignment="1">
      <alignment horizontal="left" vertical="center" wrapText="1"/>
    </xf>
    <xf numFmtId="164" fontId="1" fillId="2" borderId="0" xfId="0" applyFont="1" applyFill="1"/>
    <xf numFmtId="164" fontId="3" fillId="0" borderId="0" xfId="0" applyFont="1"/>
    <xf numFmtId="3" fontId="24" fillId="0" borderId="1" xfId="2" applyNumberFormat="1" applyFont="1" applyBorder="1" applyAlignment="1">
      <alignment horizontal="center"/>
    </xf>
    <xf numFmtId="164" fontId="29" fillId="0" borderId="0" xfId="2" applyFont="1" applyAlignment="1">
      <alignment horizontal="left" vertical="top" wrapText="1"/>
    </xf>
    <xf numFmtId="0" fontId="6" fillId="2" borderId="0" xfId="153" applyFont="1" applyFill="1" applyAlignment="1">
      <alignment wrapText="1"/>
    </xf>
    <xf numFmtId="3" fontId="24" fillId="2" borderId="1" xfId="2" applyNumberFormat="1" applyFont="1" applyFill="1" applyBorder="1" applyAlignment="1">
      <alignment horizontal="center" wrapText="1"/>
    </xf>
    <xf numFmtId="3" fontId="24" fillId="2" borderId="1" xfId="2" applyNumberFormat="1" applyFont="1" applyFill="1" applyBorder="1" applyAlignment="1">
      <alignment horizontal="center"/>
    </xf>
    <xf numFmtId="0" fontId="24" fillId="12" borderId="16" xfId="2" applyNumberFormat="1" applyFont="1" applyFill="1" applyBorder="1" applyAlignment="1">
      <alignment horizontal="center"/>
    </xf>
    <xf numFmtId="0" fontId="43" fillId="0" borderId="16" xfId="0" applyNumberFormat="1" applyFont="1" applyBorder="1"/>
    <xf numFmtId="0" fontId="7" fillId="0" borderId="0" xfId="2" applyNumberFormat="1" applyFont="1" applyAlignment="1">
      <alignment vertical="center" wrapText="1"/>
    </xf>
    <xf numFmtId="0" fontId="46" fillId="0" borderId="0" xfId="0" applyNumberFormat="1" applyFont="1"/>
    <xf numFmtId="0" fontId="23" fillId="0" borderId="0" xfId="152" applyFont="1" applyAlignment="1">
      <alignment horizontal="left"/>
    </xf>
    <xf numFmtId="0" fontId="6" fillId="0" borderId="0" xfId="0" applyNumberFormat="1" applyFont="1"/>
  </cellXfs>
  <cellStyles count="156">
    <cellStyle name="Comma" xfId="4" builtinId="3"/>
    <cellStyle name="Comma 2" xfId="1" xr:uid="{00000000-0005-0000-0000-000001000000}"/>
    <cellStyle name="Comma 3" xfId="9" xr:uid="{00000000-0005-0000-0000-000009000000}"/>
    <cellStyle name="Comma 3 2" xfId="63" xr:uid="{00000000-0005-0000-0000-00003F000000}"/>
    <cellStyle name="Comma 4" xfId="14" xr:uid="{00000000-0005-0000-0000-00000E000000}"/>
    <cellStyle name="Comma 4 2" xfId="24" xr:uid="{00000000-0005-0000-0000-000018000000}"/>
    <cellStyle name="Comma 4 2 2" xfId="51" xr:uid="{00000000-0005-0000-0000-000033000000}"/>
    <cellStyle name="Comma 4 3" xfId="44" xr:uid="{00000000-0005-0000-0000-00002C000000}"/>
    <cellStyle name="Comma 5" xfId="19" xr:uid="{00000000-0005-0000-0000-000013000000}"/>
    <cellStyle name="Comma 5 2" xfId="67" xr:uid="{00000000-0005-0000-0000-000043000000}"/>
    <cellStyle name="Comma 6" xfId="38" xr:uid="{00000000-0005-0000-0000-000026000000}"/>
    <cellStyle name="Comma 6 2" xfId="74" xr:uid="{00000000-0005-0000-0000-00004A000000}"/>
    <cellStyle name="Currency" xfId="151" builtinId="4"/>
    <cellStyle name="Excel Built-in Normal" xfId="150" xr:uid="{00000000-0005-0000-0000-000096000000}"/>
    <cellStyle name="Hyperlink" xfId="152" builtinId="8"/>
    <cellStyle name="Hyperlink 2" xfId="155" xr:uid="{00000000-0005-0000-0000-00009B000000}"/>
    <cellStyle name="Normal" xfId="0" builtinId="0"/>
    <cellStyle name="Normal 10" xfId="28" xr:uid="{00000000-0005-0000-0000-00001C000000}"/>
    <cellStyle name="Normal 11" xfId="29" xr:uid="{00000000-0005-0000-0000-00001D000000}"/>
    <cellStyle name="Normal 11 2" xfId="77" xr:uid="{00000000-0005-0000-0000-00004D000000}"/>
    <cellStyle name="Normal 11 3" xfId="60" xr:uid="{00000000-0005-0000-0000-00003C000000}"/>
    <cellStyle name="Normal 12" xfId="33" xr:uid="{00000000-0005-0000-0000-000021000000}"/>
    <cellStyle name="Normal 12 2" xfId="56" xr:uid="{00000000-0005-0000-0000-000038000000}"/>
    <cellStyle name="Normal 12 3" xfId="59" xr:uid="{00000000-0005-0000-0000-00003B000000}"/>
    <cellStyle name="Normal 13" xfId="36" xr:uid="{00000000-0005-0000-0000-000024000000}"/>
    <cellStyle name="Normal 13 2" xfId="73" xr:uid="{00000000-0005-0000-0000-000049000000}"/>
    <cellStyle name="Normal 14" xfId="69" xr:uid="{00000000-0005-0000-0000-000045000000}"/>
    <cellStyle name="Normal 15" xfId="57" xr:uid="{00000000-0005-0000-0000-000039000000}"/>
    <cellStyle name="Normal 16" xfId="78" xr:uid="{00000000-0005-0000-0000-00004E000000}"/>
    <cellStyle name="Normal 17" xfId="79" xr:uid="{00000000-0005-0000-0000-00004F000000}"/>
    <cellStyle name="Normal 18" xfId="80" xr:uid="{00000000-0005-0000-0000-000050000000}"/>
    <cellStyle name="Normal 19" xfId="81" xr:uid="{00000000-0005-0000-0000-000051000000}"/>
    <cellStyle name="Normal 2" xfId="2" xr:uid="{00000000-0005-0000-0000-000002000000}"/>
    <cellStyle name="Normal 2 2" xfId="8" xr:uid="{00000000-0005-0000-0000-000008000000}"/>
    <cellStyle name="Normal 2 3" xfId="30" xr:uid="{00000000-0005-0000-0000-00001E000000}"/>
    <cellStyle name="Normal 2 3 2" xfId="54" xr:uid="{00000000-0005-0000-0000-000036000000}"/>
    <cellStyle name="Normal 2 3 3" xfId="61" xr:uid="{00000000-0005-0000-0000-00003D000000}"/>
    <cellStyle name="Normal 2 4" xfId="34" xr:uid="{00000000-0005-0000-0000-000022000000}"/>
    <cellStyle name="Normal 2 5" xfId="37" xr:uid="{00000000-0005-0000-0000-000025000000}"/>
    <cellStyle name="Normal 2 6" xfId="70" xr:uid="{00000000-0005-0000-0000-000046000000}"/>
    <cellStyle name="Normal 2 7" xfId="58" xr:uid="{00000000-0005-0000-0000-00003A000000}"/>
    <cellStyle name="Normal 20" xfId="82" xr:uid="{00000000-0005-0000-0000-000052000000}"/>
    <cellStyle name="Normal 21" xfId="83" xr:uid="{00000000-0005-0000-0000-000053000000}"/>
    <cellStyle name="Normal 22" xfId="84" xr:uid="{00000000-0005-0000-0000-000054000000}"/>
    <cellStyle name="Normal 23" xfId="85" xr:uid="{00000000-0005-0000-0000-000055000000}"/>
    <cellStyle name="Normal 24" xfId="86" xr:uid="{00000000-0005-0000-0000-000056000000}"/>
    <cellStyle name="Normal 25" xfId="87" xr:uid="{00000000-0005-0000-0000-000057000000}"/>
    <cellStyle name="Normal 26" xfId="88" xr:uid="{00000000-0005-0000-0000-000058000000}"/>
    <cellStyle name="Normal 27" xfId="89" xr:uid="{00000000-0005-0000-0000-000059000000}"/>
    <cellStyle name="Normal 28" xfId="90" xr:uid="{00000000-0005-0000-0000-00005A000000}"/>
    <cellStyle name="Normal 29" xfId="91" xr:uid="{00000000-0005-0000-0000-00005B000000}"/>
    <cellStyle name="Normal 3" xfId="7" xr:uid="{00000000-0005-0000-0000-000007000000}"/>
    <cellStyle name="Normal 3 2" xfId="13" xr:uid="{00000000-0005-0000-0000-00000D000000}"/>
    <cellStyle name="Normal 3 2 2" xfId="65" xr:uid="{00000000-0005-0000-0000-000041000000}"/>
    <cellStyle name="Normal 3 3" xfId="32" xr:uid="{00000000-0005-0000-0000-000020000000}"/>
    <cellStyle name="Normal 3 3 2" xfId="55" xr:uid="{00000000-0005-0000-0000-000037000000}"/>
    <cellStyle name="Normal 3 4" xfId="35" xr:uid="{00000000-0005-0000-0000-000023000000}"/>
    <cellStyle name="Normal 3 5" xfId="41" xr:uid="{00000000-0005-0000-0000-000029000000}"/>
    <cellStyle name="Normal 3 5 2" xfId="76" xr:uid="{00000000-0005-0000-0000-00004C000000}"/>
    <cellStyle name="Normal 3 6" xfId="72" xr:uid="{00000000-0005-0000-0000-000048000000}"/>
    <cellStyle name="Normal 3 7" xfId="62" xr:uid="{00000000-0005-0000-0000-00003E000000}"/>
    <cellStyle name="Normal 3 8" xfId="153" xr:uid="{00000000-0005-0000-0000-000099000000}"/>
    <cellStyle name="Normal 30" xfId="92" xr:uid="{00000000-0005-0000-0000-00005C000000}"/>
    <cellStyle name="Normal 31" xfId="93" xr:uid="{00000000-0005-0000-0000-00005D000000}"/>
    <cellStyle name="Normal 32" xfId="94" xr:uid="{00000000-0005-0000-0000-00005E000000}"/>
    <cellStyle name="Normal 33" xfId="95" xr:uid="{00000000-0005-0000-0000-00005F000000}"/>
    <cellStyle name="Normal 34" xfId="96" xr:uid="{00000000-0005-0000-0000-000060000000}"/>
    <cellStyle name="Normal 35" xfId="97" xr:uid="{00000000-0005-0000-0000-000061000000}"/>
    <cellStyle name="Normal 36" xfId="98" xr:uid="{00000000-0005-0000-0000-000062000000}"/>
    <cellStyle name="Normal 37" xfId="99" xr:uid="{00000000-0005-0000-0000-000063000000}"/>
    <cellStyle name="Normal 38" xfId="100" xr:uid="{00000000-0005-0000-0000-000064000000}"/>
    <cellStyle name="Normal 39" xfId="101" xr:uid="{00000000-0005-0000-0000-000065000000}"/>
    <cellStyle name="Normal 4" xfId="6" xr:uid="{00000000-0005-0000-0000-000006000000}"/>
    <cellStyle name="Normal 4 2" xfId="12" xr:uid="{00000000-0005-0000-0000-00000C000000}"/>
    <cellStyle name="Normal 4 2 2" xfId="23" xr:uid="{00000000-0005-0000-0000-000017000000}"/>
    <cellStyle name="Normal 4 2 2 2" xfId="50" xr:uid="{00000000-0005-0000-0000-000032000000}"/>
    <cellStyle name="Normal 4 2 3" xfId="43" xr:uid="{00000000-0005-0000-0000-00002B000000}"/>
    <cellStyle name="Normal 4 3" xfId="21" xr:uid="{00000000-0005-0000-0000-000015000000}"/>
    <cellStyle name="Normal 4 3 2" xfId="48" xr:uid="{00000000-0005-0000-0000-000030000000}"/>
    <cellStyle name="Normal 4 4" xfId="31" xr:uid="{00000000-0005-0000-0000-00001F000000}"/>
    <cellStyle name="Normal 4 5" xfId="40" xr:uid="{00000000-0005-0000-0000-000028000000}"/>
    <cellStyle name="Normal 4 6" xfId="71" xr:uid="{00000000-0005-0000-0000-000047000000}"/>
    <cellStyle name="Normal 40" xfId="102" xr:uid="{00000000-0005-0000-0000-000066000000}"/>
    <cellStyle name="Normal 41" xfId="103" xr:uid="{00000000-0005-0000-0000-000067000000}"/>
    <cellStyle name="Normal 42" xfId="104" xr:uid="{00000000-0005-0000-0000-000068000000}"/>
    <cellStyle name="Normal 43" xfId="105" xr:uid="{00000000-0005-0000-0000-000069000000}"/>
    <cellStyle name="Normal 44" xfId="106" xr:uid="{00000000-0005-0000-0000-00006A000000}"/>
    <cellStyle name="Normal 45" xfId="107" xr:uid="{00000000-0005-0000-0000-00006B000000}"/>
    <cellStyle name="Normal 46" xfId="108" xr:uid="{00000000-0005-0000-0000-00006C000000}"/>
    <cellStyle name="Normal 47" xfId="109" xr:uid="{00000000-0005-0000-0000-00006D000000}"/>
    <cellStyle name="Normal 48" xfId="110" xr:uid="{00000000-0005-0000-0000-00006E000000}"/>
    <cellStyle name="Normal 49" xfId="111" xr:uid="{00000000-0005-0000-0000-00006F000000}"/>
    <cellStyle name="Normal 5" xfId="11" xr:uid="{00000000-0005-0000-0000-00000B000000}"/>
    <cellStyle name="Normal 5 2" xfId="22" xr:uid="{00000000-0005-0000-0000-000016000000}"/>
    <cellStyle name="Normal 5 2 2" xfId="49" xr:uid="{00000000-0005-0000-0000-000031000000}"/>
    <cellStyle name="Normal 5 3" xfId="42" xr:uid="{00000000-0005-0000-0000-00002A000000}"/>
    <cellStyle name="Normal 50" xfId="112" xr:uid="{00000000-0005-0000-0000-000070000000}"/>
    <cellStyle name="Normal 51" xfId="113" xr:uid="{00000000-0005-0000-0000-000071000000}"/>
    <cellStyle name="Normal 52" xfId="114" xr:uid="{00000000-0005-0000-0000-000072000000}"/>
    <cellStyle name="Normal 53" xfId="115" xr:uid="{00000000-0005-0000-0000-000073000000}"/>
    <cellStyle name="Normal 54" xfId="116" xr:uid="{00000000-0005-0000-0000-000074000000}"/>
    <cellStyle name="Normal 55" xfId="117" xr:uid="{00000000-0005-0000-0000-000075000000}"/>
    <cellStyle name="Normal 56" xfId="118" xr:uid="{00000000-0005-0000-0000-000076000000}"/>
    <cellStyle name="Normal 57" xfId="119" xr:uid="{00000000-0005-0000-0000-000077000000}"/>
    <cellStyle name="Normal 58" xfId="120" xr:uid="{00000000-0005-0000-0000-000078000000}"/>
    <cellStyle name="Normal 59" xfId="121" xr:uid="{00000000-0005-0000-0000-000079000000}"/>
    <cellStyle name="Normal 6" xfId="15" xr:uid="{00000000-0005-0000-0000-00000F000000}"/>
    <cellStyle name="Normal 6 2" xfId="25" xr:uid="{00000000-0005-0000-0000-000019000000}"/>
    <cellStyle name="Normal 6 2 2" xfId="52" xr:uid="{00000000-0005-0000-0000-000034000000}"/>
    <cellStyle name="Normal 6 3" xfId="45" xr:uid="{00000000-0005-0000-0000-00002D000000}"/>
    <cellStyle name="Normal 60" xfId="122" xr:uid="{00000000-0005-0000-0000-00007A000000}"/>
    <cellStyle name="Normal 61" xfId="123" xr:uid="{00000000-0005-0000-0000-00007B000000}"/>
    <cellStyle name="Normal 62" xfId="124" xr:uid="{00000000-0005-0000-0000-00007C000000}"/>
    <cellStyle name="Normal 63" xfId="125" xr:uid="{00000000-0005-0000-0000-00007D000000}"/>
    <cellStyle name="Normal 64" xfId="126" xr:uid="{00000000-0005-0000-0000-00007E000000}"/>
    <cellStyle name="Normal 65" xfId="127" xr:uid="{00000000-0005-0000-0000-00007F000000}"/>
    <cellStyle name="Normal 66" xfId="128" xr:uid="{00000000-0005-0000-0000-000080000000}"/>
    <cellStyle name="Normal 67" xfId="129" xr:uid="{00000000-0005-0000-0000-000081000000}"/>
    <cellStyle name="Normal 68" xfId="130" xr:uid="{00000000-0005-0000-0000-000082000000}"/>
    <cellStyle name="Normal 69" xfId="131" xr:uid="{00000000-0005-0000-0000-000083000000}"/>
    <cellStyle name="Normal 7" xfId="16" xr:uid="{00000000-0005-0000-0000-000010000000}"/>
    <cellStyle name="Normal 7 2" xfId="26" xr:uid="{00000000-0005-0000-0000-00001A000000}"/>
    <cellStyle name="Normal 7 2 2" xfId="53" xr:uid="{00000000-0005-0000-0000-000035000000}"/>
    <cellStyle name="Normal 7 3" xfId="46" xr:uid="{00000000-0005-0000-0000-00002E000000}"/>
    <cellStyle name="Normal 70" xfId="132" xr:uid="{00000000-0005-0000-0000-000084000000}"/>
    <cellStyle name="Normal 71" xfId="133" xr:uid="{00000000-0005-0000-0000-000085000000}"/>
    <cellStyle name="Normal 72" xfId="134" xr:uid="{00000000-0005-0000-0000-000086000000}"/>
    <cellStyle name="Normal 73" xfId="135" xr:uid="{00000000-0005-0000-0000-000087000000}"/>
    <cellStyle name="Normal 74" xfId="136" xr:uid="{00000000-0005-0000-0000-000088000000}"/>
    <cellStyle name="Normal 75" xfId="137" xr:uid="{00000000-0005-0000-0000-000089000000}"/>
    <cellStyle name="Normal 76" xfId="138" xr:uid="{00000000-0005-0000-0000-00008A000000}"/>
    <cellStyle name="Normal 77" xfId="139" xr:uid="{00000000-0005-0000-0000-00008B000000}"/>
    <cellStyle name="Normal 78" xfId="140" xr:uid="{00000000-0005-0000-0000-00008C000000}"/>
    <cellStyle name="Normal 79" xfId="141" xr:uid="{00000000-0005-0000-0000-00008D000000}"/>
    <cellStyle name="Normal 8" xfId="18" xr:uid="{00000000-0005-0000-0000-000012000000}"/>
    <cellStyle name="Normal 8 2" xfId="66" xr:uid="{00000000-0005-0000-0000-000042000000}"/>
    <cellStyle name="Normal 80" xfId="142" xr:uid="{00000000-0005-0000-0000-00008E000000}"/>
    <cellStyle name="Normal 81" xfId="143" xr:uid="{00000000-0005-0000-0000-00008F000000}"/>
    <cellStyle name="Normal 82" xfId="144" xr:uid="{00000000-0005-0000-0000-000090000000}"/>
    <cellStyle name="Normal 83" xfId="145" xr:uid="{00000000-0005-0000-0000-000091000000}"/>
    <cellStyle name="Normal 84" xfId="146" xr:uid="{00000000-0005-0000-0000-000092000000}"/>
    <cellStyle name="Normal 85" xfId="147" xr:uid="{00000000-0005-0000-0000-000093000000}"/>
    <cellStyle name="Normal 86" xfId="148" xr:uid="{00000000-0005-0000-0000-000094000000}"/>
    <cellStyle name="Normal 87" xfId="149" xr:uid="{00000000-0005-0000-0000-000095000000}"/>
    <cellStyle name="Normal 88" xfId="154" xr:uid="{00000000-0005-0000-0000-00009A000000}"/>
    <cellStyle name="Normal 9" xfId="17" xr:uid="{00000000-0005-0000-0000-000011000000}"/>
    <cellStyle name="Normal 9 2" xfId="47" xr:uid="{00000000-0005-0000-0000-00002F000000}"/>
    <cellStyle name="Percent" xfId="5" builtinId="5"/>
    <cellStyle name="Percent 2" xfId="3" xr:uid="{00000000-0005-0000-0000-000003000000}"/>
    <cellStyle name="Percent 3" xfId="10" xr:uid="{00000000-0005-0000-0000-00000A000000}"/>
    <cellStyle name="Percent 3 2" xfId="64" xr:uid="{00000000-0005-0000-0000-000040000000}"/>
    <cellStyle name="Percent 4" xfId="20" xr:uid="{00000000-0005-0000-0000-000014000000}"/>
    <cellStyle name="Percent 4 2" xfId="68" xr:uid="{00000000-0005-0000-0000-000044000000}"/>
    <cellStyle name="Percent 5" xfId="27" xr:uid="{00000000-0005-0000-0000-00001B000000}"/>
    <cellStyle name="Percent 6" xfId="39" xr:uid="{00000000-0005-0000-0000-000027000000}"/>
    <cellStyle name="Percent 6 2" xfId="75" xr:uid="{00000000-0005-0000-0000-00004B000000}"/>
  </cellStyles>
  <dxfs count="65">
    <dxf>
      <fill>
        <patternFill>
          <bgColor theme="0" tint="-0.14993743705557422"/>
        </patternFill>
      </fill>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right"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right"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numFmt numFmtId="3" formatCode="#,##0"/>
      <fill>
        <patternFill>
          <fgColor indexed="64"/>
          <bgColor indexed="65"/>
        </patternFill>
      </fill>
      <alignment horizontal="right" vertical="top" textRotation="0" wrapText="0" indent="0" justifyLastLine="0" shrinkToFit="0" readingOrder="0"/>
    </dxf>
    <dxf>
      <font>
        <strike val="0"/>
        <condense val="0"/>
        <extend val="0"/>
        <outline val="0"/>
        <shadow val="0"/>
        <u val="none"/>
        <vertAlign val="baseline"/>
        <sz val="10"/>
        <color rgb="FFFFFFFF"/>
        <name val="Arial"/>
        <family val="2"/>
        <scheme val="none"/>
      </font>
      <numFmt numFmtId="0" formatCode="General"/>
      <fill>
        <patternFill patternType="solid">
          <fgColor indexed="64"/>
          <bgColor rgb="FFFFFFFF"/>
        </patternFill>
      </fill>
      <alignment horizontal="general" vertical="top" textRotation="0" wrapText="1" indent="0" justifyLastLine="0" shrinkToFit="0" readingOrder="0"/>
    </dxf>
    <dxf>
      <font>
        <strike val="0"/>
        <condense val="0"/>
        <extend val="0"/>
        <outline val="0"/>
        <shadow val="0"/>
        <u val="none"/>
        <vertAlign val="baseline"/>
        <sz val="10"/>
        <color auto="1"/>
        <name val="Arial"/>
        <family val="2"/>
        <scheme val="none"/>
      </font>
      <numFmt numFmtId="0" formatCode="General"/>
      <fill>
        <patternFill>
          <fgColor indexed="64"/>
          <bgColor indexed="65"/>
        </patternFill>
      </fill>
      <alignment horizontal="general" vertical="top" textRotation="0" wrapText="1" indent="0" justifyLastLine="0" shrinkToFit="0" readingOrder="0"/>
    </dxf>
    <dxf>
      <font>
        <strike val="0"/>
        <condense val="0"/>
        <extend val="0"/>
        <outline val="0"/>
        <shadow val="0"/>
        <u val="none"/>
        <vertAlign val="baseline"/>
        <sz val="10"/>
        <color auto="1"/>
        <name val="Arial"/>
        <family val="2"/>
        <scheme val="none"/>
      </font>
      <numFmt numFmtId="0" formatCode="General"/>
      <fill>
        <patternFill>
          <fgColor indexed="64"/>
          <bgColor indexed="65"/>
        </patternFill>
      </fill>
      <alignment horizontal="general" vertical="top" textRotation="0" wrapText="0" indent="0" justifyLastLine="0" shrinkToFit="0" readingOrder="0"/>
    </dxf>
    <dxf>
      <font>
        <strike val="0"/>
        <condense val="0"/>
        <extend val="0"/>
        <outline val="0"/>
        <shadow val="0"/>
        <u val="none"/>
        <vertAlign val="baseline"/>
        <sz val="10"/>
        <color auto="1"/>
        <name val="Arial"/>
        <family val="2"/>
        <scheme val="none"/>
      </font>
      <fill>
        <patternFill>
          <fgColor indexed="64"/>
          <bgColor indexed="65"/>
        </patternFill>
      </fill>
      <alignment horizontal="general" vertical="top" textRotation="0" wrapText="0" indent="0" justifyLastLine="0" shrinkToFit="0" readingOrder="0"/>
    </dxf>
    <dxf>
      <font>
        <b/>
        <strike val="0"/>
        <condense val="0"/>
        <extend val="0"/>
        <outline val="0"/>
        <shadow val="0"/>
        <vertAlign val="baseline"/>
        <sz val="11"/>
        <color auto="1"/>
        <name val="Arial"/>
        <family val="2"/>
      </font>
      <fill>
        <patternFill>
          <fgColor indexed="64"/>
          <bgColor indexed="65"/>
        </patternFill>
      </fill>
      <alignment horizontal="right" vertical="bottom" wrapText="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SURVEY\APAN\APAN2020\Final_data\ADEA_U.S.%20Dental%20School%20Applicants%20and%20Enrollees%202020%20Entering%20Cla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
      <sheetName val="Glossary"/>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U.S. Dental Schools"/>
    </sheetNames>
    <sheetDataSet>
      <sheetData sheetId="0"/>
      <sheetData sheetId="1"/>
      <sheetData sheetId="2">
        <row r="3">
          <cell r="B3" t="str">
            <v>Table 1. Applicants, First-time, First-year Enrollees, and Total First-year Enrollees, 2000 to 2020</v>
          </cell>
        </row>
      </sheetData>
      <sheetData sheetId="3">
        <row r="3">
          <cell r="B3" t="str">
            <v>Table 2. Applicants and First-time, First-year Enrollees by Gender, 2000 to 2020</v>
          </cell>
        </row>
      </sheetData>
      <sheetData sheetId="4">
        <row r="3">
          <cell r="B3" t="str">
            <v>Table 3. Applicants and First-time, First-year Enrollees by Race and Ethnicity, 2020*</v>
          </cell>
        </row>
      </sheetData>
      <sheetData sheetId="5">
        <row r="3">
          <cell r="B3" t="str">
            <v>Table 4. Applicants and First-time, First-year Enrollees by Race and Ethnicity, 2000 to 2020*</v>
          </cell>
        </row>
      </sheetData>
      <sheetData sheetId="6">
        <row r="3">
          <cell r="B3" t="str">
            <v>Table 5. Number of Applications and Their Geographic Distribution by Dental School, 2020</v>
          </cell>
        </row>
      </sheetData>
      <sheetData sheetId="7">
        <row r="3">
          <cell r="B3" t="str">
            <v>Table 6. Number of First-time, First-year Enrollees and Their Geographic Distribution by School, 2020</v>
          </cell>
        </row>
      </sheetData>
      <sheetData sheetId="8">
        <row r="3">
          <cell r="B3" t="str">
            <v>Table 7. Number and Percentage of In-State Applications and First-time, First-year Enrollees by School, (as Determined by Legal Residence of Applicant at Time of Application), 2020</v>
          </cell>
        </row>
      </sheetData>
      <sheetData sheetId="9">
        <row r="3">
          <cell r="B3" t="str">
            <v>Table 8. Geographic Distribution of Applicants and First-time, First-year Enrollees (as Determined by Legal Residence of Applicant at Time of Application), 2020</v>
          </cell>
        </row>
      </sheetData>
      <sheetData sheetId="10"/>
      <sheetData sheetId="11"/>
      <sheetData sheetId="12">
        <row r="3">
          <cell r="B3" t="str">
            <v>Table 11. Major Fields of Study for Dental School Applicants and First-time, First-year Enrollees, 2020</v>
          </cell>
        </row>
      </sheetData>
      <sheetData sheetId="13">
        <row r="3">
          <cell r="B3" t="str">
            <v>Table 12. Mean Grade Point Averages and DAT Scores for Dental School Applicants, First-time, First-year Enrollees and Total First-year Enrollees, 2000 to 2020</v>
          </cell>
        </row>
      </sheetData>
      <sheetData sheetId="14">
        <row r="3">
          <cell r="B3" t="str">
            <v>Table 13. Percent of Applicants and Enrollees by Range of Grade Point Averages (GPA), 2020</v>
          </cell>
        </row>
      </sheetData>
      <sheetData sheetId="15">
        <row r="3">
          <cell r="B3" t="str">
            <v>Table 14. Percent of Applicants and First-time, First-year Enrollees by Range of DAT Scores, 2020</v>
          </cell>
        </row>
      </sheetData>
      <sheetData sheetId="16">
        <row r="3">
          <cell r="B3" t="str">
            <v>Accredited U.S. Dental Schools with a 2020 Entering Class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 displayName="Table3" ref="B5:BK76" totalsRowShown="0" headerRowDxfId="64" dataDxfId="63" headerRowCellStyle="Normal 2">
  <tableColumns count="62">
    <tableColumn id="1" xr3:uid="{00000000-0010-0000-0000-000001000000}" name="School State/Territory" dataDxfId="62"/>
    <tableColumn id="2" xr3:uid="{00000000-0010-0000-0000-000002000000}" name="Name of Institution" dataDxfId="61"/>
    <tableColumn id="3" xr3:uid="{00000000-0010-0000-0000-000003000000}" name="Column1" dataDxfId="60"/>
    <tableColumn id="4" xr3:uid="{00000000-0010-0000-0000-000004000000}" name="Total" dataDxfId="59"/>
    <tableColumn id="64" xr3:uid="{00000000-0010-0000-0000-000040000000}" name="State Not Reported" dataDxfId="58"/>
    <tableColumn id="42" xr3:uid="{00000000-0010-0000-0000-00002A000000}" name="Alabama" dataDxfId="57"/>
    <tableColumn id="6" xr3:uid="{00000000-0010-0000-0000-000006000000}" name="Alaska" dataDxfId="56"/>
    <tableColumn id="7" xr3:uid="{00000000-0010-0000-0000-000007000000}" name="Arizona" dataDxfId="55"/>
    <tableColumn id="8" xr3:uid="{00000000-0010-0000-0000-000008000000}" name="Arkansas" dataDxfId="54"/>
    <tableColumn id="9" xr3:uid="{00000000-0010-0000-0000-000009000000}" name="Armed Forces  Americas" dataDxfId="53"/>
    <tableColumn id="10" xr3:uid="{00000000-0010-0000-0000-00000A000000}" name="California" dataDxfId="52"/>
    <tableColumn id="11" xr3:uid="{00000000-0010-0000-0000-00000B000000}" name="Colorado" dataDxfId="51"/>
    <tableColumn id="12" xr3:uid="{00000000-0010-0000-0000-00000C000000}" name="Connecticut" dataDxfId="50"/>
    <tableColumn id="13" xr3:uid="{00000000-0010-0000-0000-00000D000000}" name="Delaware" dataDxfId="49"/>
    <tableColumn id="14" xr3:uid="{00000000-0010-0000-0000-00000E000000}" name="District of Columbia" dataDxfId="48"/>
    <tableColumn id="15" xr3:uid="{00000000-0010-0000-0000-00000F000000}" name="Florida" dataDxfId="47"/>
    <tableColumn id="16" xr3:uid="{00000000-0010-0000-0000-000010000000}" name="Georgia" dataDxfId="46"/>
    <tableColumn id="17" xr3:uid="{00000000-0010-0000-0000-000011000000}" name="Guam" dataDxfId="45"/>
    <tableColumn id="18" xr3:uid="{00000000-0010-0000-0000-000012000000}" name="Hawaii" dataDxfId="44"/>
    <tableColumn id="19" xr3:uid="{00000000-0010-0000-0000-000013000000}" name="Idaho" dataDxfId="43"/>
    <tableColumn id="20" xr3:uid="{00000000-0010-0000-0000-000014000000}" name="Illinois" dataDxfId="42"/>
    <tableColumn id="21" xr3:uid="{00000000-0010-0000-0000-000015000000}" name="Indiana" dataDxfId="41"/>
    <tableColumn id="22" xr3:uid="{00000000-0010-0000-0000-000016000000}" name="Iowa" dataDxfId="40"/>
    <tableColumn id="24" xr3:uid="{00000000-0010-0000-0000-000018000000}" name="Kansas" dataDxfId="39"/>
    <tableColumn id="25" xr3:uid="{00000000-0010-0000-0000-000019000000}" name="Kentucky" dataDxfId="38"/>
    <tableColumn id="26" xr3:uid="{00000000-0010-0000-0000-00001A000000}" name="Louisiana" dataDxfId="37"/>
    <tableColumn id="27" xr3:uid="{00000000-0010-0000-0000-00001B000000}" name="Maine" dataDxfId="36"/>
    <tableColumn id="28" xr3:uid="{00000000-0010-0000-0000-00001C000000}" name="Maryland" dataDxfId="35"/>
    <tableColumn id="29" xr3:uid="{00000000-0010-0000-0000-00001D000000}" name="Massachusetts" dataDxfId="34"/>
    <tableColumn id="30" xr3:uid="{00000000-0010-0000-0000-00001E000000}" name="Michigan" dataDxfId="33"/>
    <tableColumn id="31" xr3:uid="{00000000-0010-0000-0000-00001F000000}" name="Minnesota" dataDxfId="32"/>
    <tableColumn id="32" xr3:uid="{00000000-0010-0000-0000-000020000000}" name="Mississippi" dataDxfId="31"/>
    <tableColumn id="33" xr3:uid="{00000000-0010-0000-0000-000021000000}" name="Missouri" dataDxfId="30"/>
    <tableColumn id="34" xr3:uid="{00000000-0010-0000-0000-000022000000}" name="Montana" dataDxfId="29"/>
    <tableColumn id="35" xr3:uid="{00000000-0010-0000-0000-000023000000}" name="Nebraska" dataDxfId="28"/>
    <tableColumn id="36" xr3:uid="{00000000-0010-0000-0000-000024000000}" name="Nevada" dataDxfId="27"/>
    <tableColumn id="37" xr3:uid="{00000000-0010-0000-0000-000025000000}" name="New Hampshire" dataDxfId="26"/>
    <tableColumn id="38" xr3:uid="{00000000-0010-0000-0000-000026000000}" name="New Jersey" dataDxfId="25"/>
    <tableColumn id="39" xr3:uid="{00000000-0010-0000-0000-000027000000}" name="New Mexico" dataDxfId="24"/>
    <tableColumn id="40" xr3:uid="{00000000-0010-0000-0000-000028000000}" name="New York" dataDxfId="23"/>
    <tableColumn id="41" xr3:uid="{00000000-0010-0000-0000-000029000000}" name="North Carolina" dataDxfId="22"/>
    <tableColumn id="43" xr3:uid="{00000000-0010-0000-0000-00002B000000}" name="North Dakota" dataDxfId="21"/>
    <tableColumn id="44" xr3:uid="{00000000-0010-0000-0000-00002C000000}" name="Ohio" dataDxfId="20"/>
    <tableColumn id="45" xr3:uid="{00000000-0010-0000-0000-00002D000000}" name="Oklahoma" dataDxfId="19"/>
    <tableColumn id="46" xr3:uid="{00000000-0010-0000-0000-00002E000000}" name="Oregon" dataDxfId="18"/>
    <tableColumn id="47" xr3:uid="{00000000-0010-0000-0000-00002F000000}" name="Pennsylvania" dataDxfId="17"/>
    <tableColumn id="48" xr3:uid="{00000000-0010-0000-0000-000030000000}" name="Puerto Rico" dataDxfId="16"/>
    <tableColumn id="49" xr3:uid="{00000000-0010-0000-0000-000031000000}" name="Rhode Island" dataDxfId="15"/>
    <tableColumn id="50" xr3:uid="{00000000-0010-0000-0000-000032000000}" name="South Carolina" dataDxfId="14"/>
    <tableColumn id="51" xr3:uid="{00000000-0010-0000-0000-000033000000}" name="South Dakota" dataDxfId="13"/>
    <tableColumn id="52" xr3:uid="{00000000-0010-0000-0000-000034000000}" name="Tennessee" dataDxfId="12"/>
    <tableColumn id="65" xr3:uid="{00000000-0010-0000-0000-000041000000}" name="Texas" dataDxfId="11"/>
    <tableColumn id="54" xr3:uid="{00000000-0010-0000-0000-000036000000}" name="U.S. Minor Outlying Islands" dataDxfId="10"/>
    <tableColumn id="55" xr3:uid="{00000000-0010-0000-0000-000037000000}" name="Utah" dataDxfId="9"/>
    <tableColumn id="57" xr3:uid="{00000000-0010-0000-0000-000039000000}" name="Vermont" dataDxfId="8"/>
    <tableColumn id="58" xr3:uid="{00000000-0010-0000-0000-00003A000000}" name="Virgin Islands, U.S." dataDxfId="7"/>
    <tableColumn id="59" xr3:uid="{00000000-0010-0000-0000-00003B000000}" name="Virginia" dataDxfId="6"/>
    <tableColumn id="60" xr3:uid="{00000000-0010-0000-0000-00003C000000}" name="Washington" dataDxfId="5"/>
    <tableColumn id="61" xr3:uid="{00000000-0010-0000-0000-00003D000000}" name="West Virginia" dataDxfId="4"/>
    <tableColumn id="62" xr3:uid="{00000000-0010-0000-0000-00003E000000}" name="Wisconsin" dataDxfId="3"/>
    <tableColumn id="56" xr3:uid="{00000000-0010-0000-0000-000038000000}" name="Wyoming" dataDxfId="2"/>
    <tableColumn id="63" xr3:uid="{00000000-0010-0000-0000-00003F000000}" name="International" dataDxfId="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sheetPr>
  <dimension ref="B2:P34"/>
  <sheetViews>
    <sheetView showGridLines="0" tabSelected="1" topLeftCell="A6" zoomScaleNormal="100" workbookViewId="0">
      <selection activeCell="B2" sqref="B2"/>
    </sheetView>
  </sheetViews>
  <sheetFormatPr defaultColWidth="8.7109375" defaultRowHeight="12.75"/>
  <cols>
    <col min="1" max="1" width="5.28515625" style="45" customWidth="1"/>
    <col min="2" max="2" width="168.85546875" style="49" customWidth="1"/>
    <col min="3" max="253" width="8.7109375" style="45" customWidth="1"/>
    <col min="254" max="254" width="149" style="45" customWidth="1"/>
    <col min="255" max="509" width="8.7109375" style="45" customWidth="1"/>
    <col min="510" max="510" width="149" style="45" customWidth="1"/>
    <col min="511" max="765" width="8.7109375" style="45" customWidth="1"/>
    <col min="766" max="766" width="149" style="45" customWidth="1"/>
    <col min="767" max="1021" width="8.7109375" style="45" customWidth="1"/>
    <col min="1022" max="1022" width="149" style="45" customWidth="1"/>
    <col min="1023" max="1277" width="8.7109375" style="45" customWidth="1"/>
    <col min="1278" max="1278" width="149" style="45" customWidth="1"/>
    <col min="1279" max="1533" width="8.7109375" style="45" customWidth="1"/>
    <col min="1534" max="1534" width="149" style="45" customWidth="1"/>
    <col min="1535" max="1789" width="8.7109375" style="45" customWidth="1"/>
    <col min="1790" max="1790" width="149" style="45" customWidth="1"/>
    <col min="1791" max="2045" width="8.7109375" style="45" customWidth="1"/>
    <col min="2046" max="2046" width="149" style="45" customWidth="1"/>
    <col min="2047" max="2301" width="8.7109375" style="45" customWidth="1"/>
    <col min="2302" max="2302" width="149" style="45" customWidth="1"/>
    <col min="2303" max="2557" width="8.7109375" style="45" customWidth="1"/>
    <col min="2558" max="2558" width="149" style="45" customWidth="1"/>
    <col min="2559" max="2813" width="8.7109375" style="45" customWidth="1"/>
    <col min="2814" max="2814" width="149" style="45" customWidth="1"/>
    <col min="2815" max="3069" width="8.7109375" style="45" customWidth="1"/>
    <col min="3070" max="3070" width="149" style="45" customWidth="1"/>
    <col min="3071" max="3325" width="8.7109375" style="45" customWidth="1"/>
    <col min="3326" max="3326" width="149" style="45" customWidth="1"/>
    <col min="3327" max="3581" width="8.7109375" style="45" customWidth="1"/>
    <col min="3582" max="3582" width="149" style="45" customWidth="1"/>
    <col min="3583" max="3837" width="8.7109375" style="45" customWidth="1"/>
    <col min="3838" max="3838" width="149" style="45" customWidth="1"/>
    <col min="3839" max="4093" width="8.7109375" style="45" customWidth="1"/>
    <col min="4094" max="4094" width="149" style="45" customWidth="1"/>
    <col min="4095" max="4349" width="8.7109375" style="45" customWidth="1"/>
    <col min="4350" max="4350" width="149" style="45" customWidth="1"/>
    <col min="4351" max="4605" width="8.7109375" style="45" customWidth="1"/>
    <col min="4606" max="4606" width="149" style="45" customWidth="1"/>
    <col min="4607" max="4861" width="8.7109375" style="45" customWidth="1"/>
    <col min="4862" max="4862" width="149" style="45" customWidth="1"/>
    <col min="4863" max="5117" width="8.7109375" style="45" customWidth="1"/>
    <col min="5118" max="5118" width="149" style="45" customWidth="1"/>
    <col min="5119" max="5373" width="8.7109375" style="45" customWidth="1"/>
    <col min="5374" max="5374" width="149" style="45" customWidth="1"/>
    <col min="5375" max="5629" width="8.7109375" style="45" customWidth="1"/>
    <col min="5630" max="5630" width="149" style="45" customWidth="1"/>
    <col min="5631" max="5885" width="8.7109375" style="45" customWidth="1"/>
    <col min="5886" max="5886" width="149" style="45" customWidth="1"/>
    <col min="5887" max="6141" width="8.7109375" style="45" customWidth="1"/>
    <col min="6142" max="6142" width="149" style="45" customWidth="1"/>
    <col min="6143" max="6397" width="8.7109375" style="45" customWidth="1"/>
    <col min="6398" max="6398" width="149" style="45" customWidth="1"/>
    <col min="6399" max="6653" width="8.7109375" style="45" customWidth="1"/>
    <col min="6654" max="6654" width="149" style="45" customWidth="1"/>
    <col min="6655" max="6909" width="8.7109375" style="45" customWidth="1"/>
    <col min="6910" max="6910" width="149" style="45" customWidth="1"/>
    <col min="6911" max="7165" width="8.7109375" style="45" customWidth="1"/>
    <col min="7166" max="7166" width="149" style="45" customWidth="1"/>
    <col min="7167" max="7421" width="8.7109375" style="45" customWidth="1"/>
    <col min="7422" max="7422" width="149" style="45" customWidth="1"/>
    <col min="7423" max="7677" width="8.7109375" style="45" customWidth="1"/>
    <col min="7678" max="7678" width="149" style="45" customWidth="1"/>
    <col min="7679" max="7933" width="8.7109375" style="45" customWidth="1"/>
    <col min="7934" max="7934" width="149" style="45" customWidth="1"/>
    <col min="7935" max="8189" width="8.7109375" style="45" customWidth="1"/>
    <col min="8190" max="8190" width="149" style="45" customWidth="1"/>
    <col min="8191" max="8445" width="8.7109375" style="45" customWidth="1"/>
    <col min="8446" max="8446" width="149" style="45" customWidth="1"/>
    <col min="8447" max="8701" width="8.7109375" style="45" customWidth="1"/>
    <col min="8702" max="8702" width="149" style="45" customWidth="1"/>
    <col min="8703" max="8957" width="8.7109375" style="45" customWidth="1"/>
    <col min="8958" max="8958" width="149" style="45" customWidth="1"/>
    <col min="8959" max="9213" width="8.7109375" style="45" customWidth="1"/>
    <col min="9214" max="9214" width="149" style="45" customWidth="1"/>
    <col min="9215" max="9469" width="8.7109375" style="45" customWidth="1"/>
    <col min="9470" max="9470" width="149" style="45" customWidth="1"/>
    <col min="9471" max="9725" width="8.7109375" style="45" customWidth="1"/>
    <col min="9726" max="9726" width="149" style="45" customWidth="1"/>
    <col min="9727" max="9981" width="8.7109375" style="45" customWidth="1"/>
    <col min="9982" max="9982" width="149" style="45" customWidth="1"/>
    <col min="9983" max="10237" width="8.7109375" style="45" customWidth="1"/>
    <col min="10238" max="10238" width="149" style="45" customWidth="1"/>
    <col min="10239" max="10493" width="8.7109375" style="45" customWidth="1"/>
    <col min="10494" max="10494" width="149" style="45" customWidth="1"/>
    <col min="10495" max="10749" width="8.7109375" style="45" customWidth="1"/>
    <col min="10750" max="10750" width="149" style="45" customWidth="1"/>
    <col min="10751" max="11005" width="8.7109375" style="45" customWidth="1"/>
    <col min="11006" max="11006" width="149" style="45" customWidth="1"/>
    <col min="11007" max="11261" width="8.7109375" style="45" customWidth="1"/>
    <col min="11262" max="11262" width="149" style="45" customWidth="1"/>
    <col min="11263" max="11517" width="8.7109375" style="45" customWidth="1"/>
    <col min="11518" max="11518" width="149" style="45" customWidth="1"/>
    <col min="11519" max="11773" width="8.7109375" style="45" customWidth="1"/>
    <col min="11774" max="11774" width="149" style="45" customWidth="1"/>
    <col min="11775" max="12029" width="8.7109375" style="45" customWidth="1"/>
    <col min="12030" max="12030" width="149" style="45" customWidth="1"/>
    <col min="12031" max="12285" width="8.7109375" style="45" customWidth="1"/>
    <col min="12286" max="12286" width="149" style="45" customWidth="1"/>
    <col min="12287" max="12541" width="8.7109375" style="45" customWidth="1"/>
    <col min="12542" max="12542" width="149" style="45" customWidth="1"/>
    <col min="12543" max="12797" width="8.7109375" style="45" customWidth="1"/>
    <col min="12798" max="12798" width="149" style="45" customWidth="1"/>
    <col min="12799" max="13053" width="8.7109375" style="45" customWidth="1"/>
    <col min="13054" max="13054" width="149" style="45" customWidth="1"/>
    <col min="13055" max="13309" width="8.7109375" style="45" customWidth="1"/>
    <col min="13310" max="13310" width="149" style="45" customWidth="1"/>
    <col min="13311" max="13565" width="8.7109375" style="45" customWidth="1"/>
    <col min="13566" max="13566" width="149" style="45" customWidth="1"/>
    <col min="13567" max="13821" width="8.7109375" style="45" customWidth="1"/>
    <col min="13822" max="13822" width="149" style="45" customWidth="1"/>
    <col min="13823" max="14077" width="8.7109375" style="45" customWidth="1"/>
    <col min="14078" max="14078" width="149" style="45" customWidth="1"/>
    <col min="14079" max="14333" width="8.7109375" style="45" customWidth="1"/>
    <col min="14334" max="14334" width="149" style="45" customWidth="1"/>
    <col min="14335" max="14589" width="8.7109375" style="45" customWidth="1"/>
    <col min="14590" max="14590" width="149" style="45" customWidth="1"/>
    <col min="14591" max="14845" width="8.7109375" style="45" customWidth="1"/>
    <col min="14846" max="14846" width="149" style="45" customWidth="1"/>
    <col min="14847" max="15101" width="8.7109375" style="45" customWidth="1"/>
    <col min="15102" max="15102" width="149" style="45" customWidth="1"/>
    <col min="15103" max="15357" width="8.7109375" style="45" customWidth="1"/>
    <col min="15358" max="15358" width="149" style="45" customWidth="1"/>
    <col min="15359" max="15613" width="8.7109375" style="45" customWidth="1"/>
    <col min="15614" max="15614" width="149" style="45" customWidth="1"/>
    <col min="15615" max="15869" width="8.7109375" style="45" customWidth="1"/>
    <col min="15870" max="15870" width="149" style="45" customWidth="1"/>
    <col min="15871" max="16125" width="8.7109375" style="45" customWidth="1"/>
    <col min="16126" max="16126" width="149" style="45" customWidth="1"/>
    <col min="16127" max="16384" width="8.7109375" style="45" customWidth="1"/>
  </cols>
  <sheetData>
    <row r="2" spans="2:16" ht="37.5" customHeight="1">
      <c r="B2" s="50" t="s">
        <v>0</v>
      </c>
    </row>
    <row r="3" spans="2:16" ht="35.25" customHeight="1">
      <c r="B3" s="46" t="s">
        <v>1</v>
      </c>
    </row>
    <row r="4" spans="2:16" ht="35.25" customHeight="1">
      <c r="B4" s="207" t="s">
        <v>2</v>
      </c>
    </row>
    <row r="5" spans="2:16" ht="35.25" customHeight="1">
      <c r="B5" s="207" t="str">
        <f>IF(RIGHT(TABLE_1_TITLE,1)="*",LEFT(TABLE_1_TITLE,LEN(TABLE_1_TITLE)-1),TABLE_1_TITLE)</f>
        <v>Table 1. Applicants, First-time, First-year Enrollees and Total First-year Enrollees, 2000 to 2024</v>
      </c>
      <c r="C5" s="533"/>
      <c r="D5" s="534"/>
      <c r="E5" s="534"/>
      <c r="F5" s="534"/>
      <c r="G5" s="534"/>
      <c r="H5" s="534"/>
      <c r="I5" s="534"/>
      <c r="J5" s="534"/>
      <c r="K5" s="534"/>
      <c r="L5" s="534"/>
      <c r="M5" s="534"/>
      <c r="N5" s="534"/>
      <c r="O5" s="534"/>
      <c r="P5" s="534"/>
    </row>
    <row r="6" spans="2:16" ht="35.25" customHeight="1">
      <c r="B6" s="208" t="str">
        <f>IF(RIGHT(TABLE_2_TITLE,1)="*",LEFT(TABLE_2_TITLE,LEN(TABLE_2_TITLE)-1),TABLE_2_TITLE)</f>
        <v>Table 2. Applicants and First-time, First-year Enrollees by Gender, 2000 to 2024</v>
      </c>
      <c r="D6" s="47"/>
      <c r="E6" s="47"/>
      <c r="F6" s="47"/>
      <c r="G6" s="47"/>
      <c r="H6" s="47"/>
      <c r="I6" s="47"/>
      <c r="J6" s="47"/>
    </row>
    <row r="7" spans="2:16" ht="35.25" customHeight="1">
      <c r="B7" s="207" t="str">
        <f>IF(RIGHT(TABLE_3_TITLE,1)="*",LEFT(TABLE_3_TITLE,LEN(TABLE_3_TITLE)-1),TABLE_3_TITLE)</f>
        <v>Table 3. Applicants and First-time, First-year Enrollees by Race and Ethnicity, 2024</v>
      </c>
      <c r="D7" s="22"/>
      <c r="E7" s="22"/>
      <c r="F7" s="22"/>
      <c r="G7" s="22"/>
      <c r="H7" s="22"/>
      <c r="I7" s="22"/>
      <c r="J7" s="22"/>
    </row>
    <row r="8" spans="2:16" ht="35.25" customHeight="1">
      <c r="B8" s="208" t="str">
        <f>IF(RIGHT(TABLE_4_TITLE,1)="*",LEFT(TABLE_4_TITLE,LEN(TABLE_4_TITLE)-1),TABLE_4_TITLE)</f>
        <v>Table 4. Applicants and First-time, First-year Enrollees by Race and Ethnicity, 2000 to 2024</v>
      </c>
    </row>
    <row r="9" spans="2:16" s="48" customFormat="1" ht="35.25" customHeight="1">
      <c r="B9" s="207" t="str">
        <f>IF(RIGHT(TABLE_5_TITLE,1)="*",LEFT(TABLE_5_TITLE,LEN(TABLE_5_TITLE)-1),TABLE_5_TITLE)</f>
        <v>Table 5. Number of Applications and Their Geographic Distribution by Dental School, 2024</v>
      </c>
      <c r="C9" s="45"/>
    </row>
    <row r="10" spans="2:16" ht="35.25" customHeight="1">
      <c r="B10" s="208" t="str">
        <f>IF(RIGHT(TABLE_6_TITLE,1)="*",LEFT(TABLE_6_TITLE,LEN(TABLE_6_TITLE)-1),TABLE_6_TITLE)</f>
        <v>Table 6. Number of First-time, First-year Enrollees and Their Geographic Distribution by School, 2024</v>
      </c>
      <c r="D10" s="48"/>
    </row>
    <row r="11" spans="2:16" ht="35.25" customHeight="1">
      <c r="B11" s="207" t="str">
        <f>IF(RIGHT(TABLE_7_TITLE,1)="*",LEFT(TABLE_7_TITLE,LEN(TABLE_7_TITLE)-1),TABLE_7_TITLE)</f>
        <v>Table 7. Number and Percentage of In-state Applications and First-time, First-year Enrollees by School (as Determined by Legal Residence of Applicant at Time of Application), 2024</v>
      </c>
      <c r="D11" s="48"/>
    </row>
    <row r="12" spans="2:16" ht="30.75" customHeight="1">
      <c r="B12" s="460" t="s">
        <v>3</v>
      </c>
      <c r="D12" s="48"/>
    </row>
    <row r="13" spans="2:16" ht="35.25" customHeight="1">
      <c r="B13" s="207" t="str">
        <f>'Table 9'!TABLE_9_TITLE</f>
        <v>Table 9. Number of Applications and First-time, First-year Enrollees by Gender and by School, 2024</v>
      </c>
      <c r="D13" s="48"/>
    </row>
    <row r="14" spans="2:16" ht="35.25" customHeight="1">
      <c r="B14" s="460" t="s">
        <v>365</v>
      </c>
      <c r="D14" s="48"/>
    </row>
    <row r="15" spans="2:16" ht="35.25" customHeight="1">
      <c r="B15" s="532" t="s">
        <v>369</v>
      </c>
      <c r="D15" s="48"/>
    </row>
    <row r="16" spans="2:16" ht="35.25" customHeight="1">
      <c r="B16" s="460" t="str">
        <f>IF(RIGHT(TABLE_13_TITLE,1)="*",LEFT(TABLE_13_TITLE,LEN(TABLE_13_TITLE)-1),TABLE_13_TITLE)</f>
        <v>Table 12. Percent of Applicants and Enrollees by Range of Grade Point Averages (GPA), 2024</v>
      </c>
      <c r="D16" s="48"/>
    </row>
    <row r="17" spans="2:4" ht="35.25" customHeight="1">
      <c r="B17" s="532" t="s">
        <v>368</v>
      </c>
      <c r="D17" s="48"/>
    </row>
    <row r="18" spans="2:4" s="48" customFormat="1" ht="35.25" customHeight="1">
      <c r="B18" s="460" t="str">
        <f>IF(RIGHT(TITLE_DENTAL_SCHOOLS,1)="*",LEFT(TITLE_DENTAL_SCHOOLS,LEN(TITLE_DENTAL_SCHOOLS)-1),TITLE_DENTAL_SCHOOLS)</f>
        <v>Accredited U.S. Dental Schools That Used ADEA AADSAS® and/or TMDSAS for the 2024 Entering Class</v>
      </c>
      <c r="C18" s="45"/>
    </row>
    <row r="19" spans="2:4" ht="35.25" customHeight="1">
      <c r="B19" s="461"/>
    </row>
    <row r="20" spans="2:4" ht="35.25" customHeight="1">
      <c r="B20" s="45"/>
    </row>
    <row r="21" spans="2:4" s="48" customFormat="1" ht="35.25" customHeight="1">
      <c r="B21" s="45"/>
    </row>
    <row r="22" spans="2:4" ht="35.25" customHeight="1"/>
    <row r="23" spans="2:4" ht="35.25" customHeight="1">
      <c r="B23" s="45"/>
    </row>
    <row r="24" spans="2:4" ht="35.25" customHeight="1">
      <c r="B24" s="45"/>
    </row>
    <row r="25" spans="2:4" ht="35.25" customHeight="1">
      <c r="B25" s="45"/>
    </row>
    <row r="26" spans="2:4" ht="35.25" customHeight="1">
      <c r="B26" s="45"/>
    </row>
    <row r="27" spans="2:4" ht="35.25" customHeight="1">
      <c r="B27" s="45"/>
    </row>
    <row r="28" spans="2:4" s="48" customFormat="1" ht="35.25" customHeight="1">
      <c r="B28" s="45"/>
    </row>
    <row r="29" spans="2:4" s="48" customFormat="1" ht="35.25" customHeight="1">
      <c r="B29" s="45"/>
    </row>
    <row r="30" spans="2:4" s="48" customFormat="1" ht="35.25" customHeight="1">
      <c r="B30" s="45"/>
    </row>
    <row r="31" spans="2:4" ht="35.25" customHeight="1">
      <c r="B31" s="45"/>
    </row>
    <row r="32" spans="2:4" ht="35.25" customHeight="1">
      <c r="B32" s="45"/>
    </row>
    <row r="33" spans="2:2" ht="35.25" customHeight="1">
      <c r="B33" s="45"/>
    </row>
    <row r="34" spans="2:2" ht="35.25" customHeight="1">
      <c r="B34" s="45"/>
    </row>
  </sheetData>
  <sheetProtection algorithmName="SHA-512" hashValue="a5LmXjQQ86mQupjD9lVRq8AQSgwLBMSGGPr1acXc2QFbfxn0bI2atAUTlcixJbk7hi31/h3xpIGQl9HwzXXx+Q==" saltValue="dg8B/MAhQAjDfJNqCdUyzQ==" spinCount="100000" sheet="1" objects="1" scenarios="1" autoFilter="0"/>
  <mergeCells count="1">
    <mergeCell ref="C5:P5"/>
  </mergeCells>
  <hyperlinks>
    <hyperlink ref="B4" location="Glossary!A1" display="Glossary" xr:uid="{00000000-0004-0000-0000-000000000000}"/>
    <hyperlink ref="B6" location="'Table 2'!B3" display="Table 2. Applicants and First-time Enrollees by Gender, 2000 to 2015." xr:uid="{00000000-0004-0000-0000-000002000000}"/>
    <hyperlink ref="B7" location="'Table 3'!B3" display="Table 3.  Applicants and First-time Enrollees by Race and Ethnicity, 2016." xr:uid="{00000000-0004-0000-0000-000003000000}"/>
    <hyperlink ref="B8" location="'Table 4'!B3" display="Table 4. Applicants and First-time Enrollees by Race and Ethnicity, 2000 to 2015.*" xr:uid="{00000000-0004-0000-0000-000004000000}"/>
    <hyperlink ref="B9" location="TABLE_5_TITLE" display="TABLE_5_TITLE" xr:uid="{00000000-0004-0000-0000-000005000000}"/>
    <hyperlink ref="B10" location="TABLE_6_TITLE" display="TABLE_6_TITLE" xr:uid="{00000000-0004-0000-0000-000006000000}"/>
    <hyperlink ref="B11" location="TABLE_7_TITLE" display="TABLE_7_TITLE" xr:uid="{00000000-0004-0000-0000-000007000000}"/>
    <hyperlink ref="B13" location="'Table 9'!TABLE_9_TITLE" display="'Table 9'!TABLE_9_TITLE" xr:uid="{00000000-0004-0000-0000-000009000000}"/>
    <hyperlink ref="B14" location="'Table 10'!A1" display="Table 10. Major Fields of Study for Dental School Applicants and First-time, First-year Enrollees, 2024" xr:uid="{00000000-0004-0000-0000-00000B000000}"/>
    <hyperlink ref="B15" location="'Table 11'!A1" display="Table 11. Mean Grade Point Averages and DAT Scores for Dental School Applicants, First-time, First-year Enrollees and Total First-year Enrollees, 2000 to 2024" xr:uid="{00000000-0004-0000-0000-00000C000000}"/>
    <hyperlink ref="B16" location="'Table 12'!A1" display="'Table 12'!A1" xr:uid="{00000000-0004-0000-0000-00000D000000}"/>
    <hyperlink ref="B18" location="'U.S. Dental Schools'!A1" display="'U.S. Dental Schools'!A1" xr:uid="{00000000-0004-0000-0000-000013000000}"/>
    <hyperlink ref="B12" location="'Table 8'!A3" display="Table 8. Geographic Distribution of Applicants and First-time, First-year Enrollees (as Determined by Legal Residence of Applicant at Time of Application), 2024" xr:uid="{CA4F1900-DC33-4F26-A9AF-C1C7F951A2AE}"/>
    <hyperlink ref="B5" location="TABLE_1_TITLE" display="TABLE_1_TITLE" xr:uid="{00000000-0004-0000-0000-000001000000}"/>
    <hyperlink ref="B17" location="'Table 13'!A1" display="Table 13. Percent of Applicants and First-time, First-year Enrollees by Range of Dental Admission Test (DAT) Scores, 2024" xr:uid="{AFF83F15-EB13-404F-89E3-640C74848C15}"/>
  </hyperlinks>
  <pageMargins left="0.25" right="0.25" top="0.5" bottom="0.5" header="0.3" footer="0.3"/>
  <pageSetup orientation="portrait"/>
  <headerFooter>
    <oddFooter>&amp;C&amp;"Arial,Regular"&amp;9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8504A-975C-4D2C-AD81-04A9741C0599}">
  <sheetPr codeName="Sheet10">
    <tabColor rgb="FF92D050"/>
  </sheetPr>
  <dimension ref="A1:T76"/>
  <sheetViews>
    <sheetView showGridLines="0" zoomScaleNormal="100" workbookViewId="0">
      <selection activeCell="B2" sqref="B2"/>
    </sheetView>
  </sheetViews>
  <sheetFormatPr defaultColWidth="9.28515625" defaultRowHeight="12.75"/>
  <cols>
    <col min="1" max="1" width="5.5703125" style="12" customWidth="1"/>
    <col min="2" max="2" width="41.7109375" style="2" customWidth="1"/>
    <col min="3" max="3" width="5.7109375" style="2" customWidth="1"/>
    <col min="4" max="4" width="14.28515625" style="430" customWidth="1"/>
    <col min="5" max="5" width="16.85546875" style="7" customWidth="1"/>
    <col min="6" max="6" width="14.28515625" style="2" customWidth="1"/>
    <col min="7" max="7" width="15.7109375" style="12" customWidth="1"/>
    <col min="8" max="8" width="14.28515625" style="12" customWidth="1"/>
    <col min="9" max="9" width="9.28515625" style="12" customWidth="1"/>
    <col min="10" max="10" width="10.28515625" style="12" bestFit="1" customWidth="1"/>
    <col min="11" max="16384" width="9.28515625" style="12"/>
  </cols>
  <sheetData>
    <row r="1" spans="1:11" ht="12.75" customHeight="1">
      <c r="G1" s="23"/>
      <c r="H1" s="23"/>
    </row>
    <row r="2" spans="1:11" s="24" customFormat="1" ht="15" customHeight="1">
      <c r="B2" s="78" t="s">
        <v>4</v>
      </c>
      <c r="D2" s="431"/>
    </row>
    <row r="3" spans="1:11" ht="35.1" customHeight="1">
      <c r="B3" s="580" t="s">
        <v>3</v>
      </c>
      <c r="C3" s="543"/>
      <c r="D3" s="579"/>
      <c r="E3" s="579"/>
      <c r="F3" s="543"/>
      <c r="G3" s="572"/>
      <c r="H3" s="572"/>
    </row>
    <row r="4" spans="1:11" ht="15" customHeight="1">
      <c r="G4" s="23"/>
      <c r="H4" s="23"/>
    </row>
    <row r="5" spans="1:11" ht="59.85" customHeight="1">
      <c r="B5" s="406" t="s">
        <v>336</v>
      </c>
      <c r="C5" s="406"/>
      <c r="D5" s="432" t="s">
        <v>55</v>
      </c>
      <c r="E5" s="432" t="s">
        <v>259</v>
      </c>
      <c r="F5" s="432" t="s">
        <v>260</v>
      </c>
      <c r="G5" s="432" t="s">
        <v>261</v>
      </c>
      <c r="H5" s="432" t="s">
        <v>262</v>
      </c>
    </row>
    <row r="6" spans="1:11" ht="15" customHeight="1">
      <c r="A6" s="61"/>
      <c r="B6" s="410" t="s">
        <v>263</v>
      </c>
      <c r="C6" s="410"/>
      <c r="D6" s="433">
        <v>2459</v>
      </c>
      <c r="E6" s="411">
        <v>1373</v>
      </c>
      <c r="F6" s="502">
        <v>0.55835705571370475</v>
      </c>
      <c r="G6" s="502">
        <v>0.19686174045312624</v>
      </c>
      <c r="H6" s="502">
        <v>0.20434588480428637</v>
      </c>
      <c r="J6" s="61"/>
      <c r="K6" s="61"/>
    </row>
    <row r="7" spans="1:11" ht="15" customHeight="1">
      <c r="A7" s="61"/>
      <c r="B7" s="13" t="s">
        <v>100</v>
      </c>
      <c r="C7" s="13"/>
      <c r="D7" s="88">
        <v>533</v>
      </c>
      <c r="E7" s="41">
        <v>273</v>
      </c>
      <c r="F7" s="503">
        <v>0.51219999999999999</v>
      </c>
      <c r="G7" s="503">
        <v>4.58E-2</v>
      </c>
      <c r="H7" s="503">
        <v>4.24E-2</v>
      </c>
    </row>
    <row r="8" spans="1:11" ht="15" customHeight="1">
      <c r="A8" s="61"/>
      <c r="B8" s="414" t="s">
        <v>101</v>
      </c>
      <c r="C8" s="414"/>
      <c r="D8" s="434">
        <v>200</v>
      </c>
      <c r="E8" s="415">
        <v>113</v>
      </c>
      <c r="F8" s="504">
        <v>0.56499999999999995</v>
      </c>
      <c r="G8" s="504">
        <v>1.72E-2</v>
      </c>
      <c r="H8" s="504">
        <v>1.7600000000000001E-2</v>
      </c>
    </row>
    <row r="9" spans="1:11" ht="15" customHeight="1">
      <c r="A9" s="61"/>
      <c r="B9" s="13" t="s">
        <v>102</v>
      </c>
      <c r="C9" s="13"/>
      <c r="D9" s="88">
        <v>121</v>
      </c>
      <c r="E9" s="41">
        <v>67</v>
      </c>
      <c r="F9" s="503">
        <v>0.55369999999999997</v>
      </c>
      <c r="G9" s="503">
        <v>1.04E-2</v>
      </c>
      <c r="H9" s="503">
        <v>1.04E-2</v>
      </c>
    </row>
    <row r="10" spans="1:11" ht="15" customHeight="1">
      <c r="A10" s="61"/>
      <c r="B10" s="414" t="s">
        <v>103</v>
      </c>
      <c r="C10" s="414"/>
      <c r="D10" s="434">
        <v>90</v>
      </c>
      <c r="E10" s="415">
        <v>43</v>
      </c>
      <c r="F10" s="504">
        <v>0.4778</v>
      </c>
      <c r="G10" s="416">
        <v>7.7000000000000002E-3</v>
      </c>
      <c r="H10" s="416">
        <v>6.7000000000000002E-3</v>
      </c>
    </row>
    <row r="11" spans="1:11" ht="15" customHeight="1">
      <c r="A11" s="61"/>
      <c r="B11" s="13" t="s">
        <v>109</v>
      </c>
      <c r="C11" s="13"/>
      <c r="D11" s="88">
        <v>503</v>
      </c>
      <c r="E11" s="41">
        <v>293</v>
      </c>
      <c r="F11" s="503">
        <v>0.58250000000000002</v>
      </c>
      <c r="G11" s="503">
        <v>4.3200000000000002E-2</v>
      </c>
      <c r="H11" s="503">
        <v>4.5499999999999999E-2</v>
      </c>
    </row>
    <row r="12" spans="1:11" ht="15" customHeight="1">
      <c r="A12" s="61"/>
      <c r="B12" s="414" t="s">
        <v>110</v>
      </c>
      <c r="C12" s="414"/>
      <c r="D12" s="434">
        <v>215</v>
      </c>
      <c r="E12" s="415">
        <v>110</v>
      </c>
      <c r="F12" s="504">
        <v>0.51160000000000005</v>
      </c>
      <c r="G12" s="504">
        <v>1.8499999999999999E-2</v>
      </c>
      <c r="H12" s="504">
        <v>1.7100000000000001E-2</v>
      </c>
    </row>
    <row r="13" spans="1:11" ht="15" customHeight="1">
      <c r="A13" s="61"/>
      <c r="B13" s="13" t="s">
        <v>112</v>
      </c>
      <c r="C13" s="13"/>
      <c r="D13" s="88">
        <v>184</v>
      </c>
      <c r="E13" s="41">
        <v>102</v>
      </c>
      <c r="F13" s="503">
        <v>0.55430000000000001</v>
      </c>
      <c r="G13" s="503">
        <v>1.5800000000000002E-2</v>
      </c>
      <c r="H13" s="503">
        <v>1.5900000000000001E-2</v>
      </c>
    </row>
    <row r="14" spans="1:11" ht="15" customHeight="1">
      <c r="A14" s="61"/>
      <c r="B14" s="414" t="s">
        <v>114</v>
      </c>
      <c r="C14" s="414"/>
      <c r="D14" s="434">
        <v>83</v>
      </c>
      <c r="E14" s="415">
        <v>50</v>
      </c>
      <c r="F14" s="504">
        <v>0.60240000000000005</v>
      </c>
      <c r="G14" s="504">
        <v>7.1000000000000004E-3</v>
      </c>
      <c r="H14" s="416">
        <v>7.7999999999999996E-3</v>
      </c>
    </row>
    <row r="15" spans="1:11" ht="15" customHeight="1">
      <c r="A15" s="61"/>
      <c r="B15" s="13" t="s">
        <v>121</v>
      </c>
      <c r="C15" s="13"/>
      <c r="D15" s="88">
        <v>38</v>
      </c>
      <c r="E15" s="41">
        <v>24</v>
      </c>
      <c r="F15" s="503">
        <v>0.63160000000000005</v>
      </c>
      <c r="G15" s="413">
        <v>3.3E-3</v>
      </c>
      <c r="H15" s="413">
        <v>3.7000000000000002E-3</v>
      </c>
    </row>
    <row r="16" spans="1:11" ht="15" customHeight="1">
      <c r="A16" s="61"/>
      <c r="B16" s="414" t="s">
        <v>122</v>
      </c>
      <c r="C16" s="414"/>
      <c r="D16" s="434">
        <v>301</v>
      </c>
      <c r="E16" s="415">
        <v>189</v>
      </c>
      <c r="F16" s="504">
        <v>0.62790000000000001</v>
      </c>
      <c r="G16" s="504">
        <v>2.5899999999999999E-2</v>
      </c>
      <c r="H16" s="504">
        <v>2.9399999999999999E-2</v>
      </c>
    </row>
    <row r="17" spans="1:8" ht="15" customHeight="1">
      <c r="A17" s="61"/>
      <c r="B17" s="13" t="s">
        <v>129</v>
      </c>
      <c r="C17" s="13"/>
      <c r="D17" s="88">
        <v>33</v>
      </c>
      <c r="E17" s="41">
        <v>18</v>
      </c>
      <c r="F17" s="503">
        <v>0.54549999999999998</v>
      </c>
      <c r="G17" s="413">
        <v>2.8E-3</v>
      </c>
      <c r="H17" s="413">
        <v>2.8E-3</v>
      </c>
    </row>
    <row r="18" spans="1:8" ht="15" customHeight="1">
      <c r="A18" s="61"/>
      <c r="B18" s="414" t="s">
        <v>139</v>
      </c>
      <c r="C18" s="414"/>
      <c r="D18" s="434">
        <v>158</v>
      </c>
      <c r="E18" s="415">
        <v>91</v>
      </c>
      <c r="F18" s="504">
        <v>0.57589999999999997</v>
      </c>
      <c r="G18" s="504">
        <v>1.3599999999999999E-2</v>
      </c>
      <c r="H18" s="504">
        <v>1.41E-2</v>
      </c>
    </row>
    <row r="19" spans="1:8" ht="15" customHeight="1">
      <c r="A19" s="61"/>
      <c r="B19" s="410" t="s">
        <v>264</v>
      </c>
      <c r="C19" s="410"/>
      <c r="D19" s="433">
        <v>1933</v>
      </c>
      <c r="E19" s="411">
        <v>1101</v>
      </c>
      <c r="F19" s="502">
        <v>0.56958096223486809</v>
      </c>
      <c r="G19" s="502">
        <v>0.15475142102313666</v>
      </c>
      <c r="H19" s="502">
        <v>0.16386367018901624</v>
      </c>
    </row>
    <row r="20" spans="1:8" ht="15" customHeight="1">
      <c r="A20" s="61"/>
      <c r="B20" s="13" t="s">
        <v>92</v>
      </c>
      <c r="C20" s="13"/>
      <c r="D20" s="88">
        <v>105</v>
      </c>
      <c r="E20" s="41">
        <v>51</v>
      </c>
      <c r="F20" s="503">
        <v>0.48570000000000002</v>
      </c>
      <c r="G20" s="413">
        <v>8.9999999999999993E-3</v>
      </c>
      <c r="H20" s="413">
        <v>7.9000000000000008E-3</v>
      </c>
    </row>
    <row r="21" spans="1:8" ht="15" customHeight="1">
      <c r="A21" s="61"/>
      <c r="B21" s="414" t="s">
        <v>106</v>
      </c>
      <c r="C21" s="414"/>
      <c r="D21" s="434">
        <v>20</v>
      </c>
      <c r="E21" s="415">
        <v>12</v>
      </c>
      <c r="F21" s="504">
        <v>0.6</v>
      </c>
      <c r="G21" s="416">
        <v>1.6999999999999999E-3</v>
      </c>
      <c r="H21" s="416">
        <v>1.9E-3</v>
      </c>
    </row>
    <row r="22" spans="1:8" ht="15" customHeight="1">
      <c r="A22" s="61"/>
      <c r="B22" s="13" t="s">
        <v>108</v>
      </c>
      <c r="C22" s="13"/>
      <c r="D22" s="88">
        <v>214</v>
      </c>
      <c r="E22" s="41">
        <v>120</v>
      </c>
      <c r="F22" s="503">
        <v>0.56069999999999998</v>
      </c>
      <c r="G22" s="503">
        <v>1.84E-2</v>
      </c>
      <c r="H22" s="503">
        <v>1.8700000000000001E-2</v>
      </c>
    </row>
    <row r="23" spans="1:8" ht="15" customHeight="1">
      <c r="A23" s="61"/>
      <c r="B23" s="414" t="s">
        <v>116</v>
      </c>
      <c r="C23" s="414"/>
      <c r="D23" s="434">
        <v>36</v>
      </c>
      <c r="E23" s="415">
        <v>21</v>
      </c>
      <c r="F23" s="504">
        <v>0.58330000000000004</v>
      </c>
      <c r="G23" s="416">
        <v>3.0999999999999999E-3</v>
      </c>
      <c r="H23" s="416">
        <v>3.3E-3</v>
      </c>
    </row>
    <row r="24" spans="1:8" ht="15" customHeight="1">
      <c r="A24" s="61"/>
      <c r="B24" s="13" t="s">
        <v>117</v>
      </c>
      <c r="C24" s="13"/>
      <c r="D24" s="88">
        <v>436</v>
      </c>
      <c r="E24" s="41">
        <v>246</v>
      </c>
      <c r="F24" s="503">
        <v>0.56420000000000003</v>
      </c>
      <c r="G24" s="503">
        <v>3.7400000000000003E-2</v>
      </c>
      <c r="H24" s="503">
        <v>3.8199999999999998E-2</v>
      </c>
    </row>
    <row r="25" spans="1:8" ht="15" customHeight="1">
      <c r="A25" s="61"/>
      <c r="B25" s="414" t="s">
        <v>119</v>
      </c>
      <c r="C25" s="414"/>
      <c r="D25" s="434">
        <v>763</v>
      </c>
      <c r="E25" s="415">
        <v>461</v>
      </c>
      <c r="F25" s="504">
        <v>0.60419999999999996</v>
      </c>
      <c r="G25" s="504">
        <v>6.5500000000000003E-2</v>
      </c>
      <c r="H25" s="504">
        <v>7.17E-2</v>
      </c>
    </row>
    <row r="26" spans="1:8" ht="15" customHeight="1">
      <c r="A26" s="61"/>
      <c r="B26" s="13" t="s">
        <v>125</v>
      </c>
      <c r="C26" s="13"/>
      <c r="D26" s="88">
        <v>332</v>
      </c>
      <c r="E26" s="41">
        <v>178</v>
      </c>
      <c r="F26" s="503">
        <v>0.53610000000000002</v>
      </c>
      <c r="G26" s="503">
        <v>2.8500000000000001E-2</v>
      </c>
      <c r="H26" s="503">
        <v>2.7699999999999999E-2</v>
      </c>
    </row>
    <row r="27" spans="1:8" ht="15" customHeight="1">
      <c r="A27" s="61"/>
      <c r="B27" s="414" t="s">
        <v>127</v>
      </c>
      <c r="C27" s="414"/>
      <c r="D27" s="434">
        <v>22</v>
      </c>
      <c r="E27" s="415">
        <v>8</v>
      </c>
      <c r="F27" s="504">
        <v>0.36359999999999998</v>
      </c>
      <c r="G27" s="416">
        <v>1.9E-3</v>
      </c>
      <c r="H27" s="416">
        <v>1.1999999999999999E-3</v>
      </c>
    </row>
    <row r="28" spans="1:8" ht="15" customHeight="1">
      <c r="A28" s="61"/>
      <c r="B28" s="13" t="s">
        <v>134</v>
      </c>
      <c r="C28" s="13"/>
      <c r="D28" s="88">
        <v>5</v>
      </c>
      <c r="E28" s="41">
        <v>4</v>
      </c>
      <c r="F28" s="503">
        <v>0.8</v>
      </c>
      <c r="G28" s="503">
        <v>4.0000000000000002E-4</v>
      </c>
      <c r="H28" s="413">
        <v>5.9999999999999995E-4</v>
      </c>
    </row>
    <row r="29" spans="1:8" ht="15" customHeight="1">
      <c r="A29" s="61"/>
      <c r="B29" s="410" t="s">
        <v>265</v>
      </c>
      <c r="C29" s="410"/>
      <c r="D29" s="433">
        <v>4724</v>
      </c>
      <c r="E29" s="411">
        <v>2504</v>
      </c>
      <c r="F29" s="502">
        <v>0.53005927180355628</v>
      </c>
      <c r="G29" s="502">
        <v>0.3781922984548875</v>
      </c>
      <c r="H29" s="502">
        <v>0.37267450513469264</v>
      </c>
    </row>
    <row r="30" spans="1:8" ht="15" customHeight="1">
      <c r="A30" s="61"/>
      <c r="B30" s="13" t="s">
        <v>85</v>
      </c>
      <c r="C30" s="13"/>
      <c r="D30" s="88">
        <v>125</v>
      </c>
      <c r="E30" s="41">
        <v>78</v>
      </c>
      <c r="F30" s="503">
        <v>0.624</v>
      </c>
      <c r="G30" s="503">
        <v>1.0699999999999999E-2</v>
      </c>
      <c r="H30" s="503">
        <v>1.21E-2</v>
      </c>
    </row>
    <row r="31" spans="1:8" ht="15" customHeight="1">
      <c r="A31" s="61"/>
      <c r="B31" s="414" t="s">
        <v>88</v>
      </c>
      <c r="C31" s="414"/>
      <c r="D31" s="434">
        <v>86</v>
      </c>
      <c r="E31" s="415">
        <v>51</v>
      </c>
      <c r="F31" s="504">
        <v>0.59299999999999997</v>
      </c>
      <c r="G31" s="416">
        <v>7.4000000000000003E-3</v>
      </c>
      <c r="H31" s="416">
        <v>7.9000000000000008E-3</v>
      </c>
    </row>
    <row r="32" spans="1:8" ht="15" customHeight="1">
      <c r="A32" s="61"/>
      <c r="B32" s="13" t="s">
        <v>93</v>
      </c>
      <c r="C32" s="13"/>
      <c r="D32" s="88">
        <v>33</v>
      </c>
      <c r="E32" s="41">
        <v>20</v>
      </c>
      <c r="F32" s="503">
        <v>0.60609999999999997</v>
      </c>
      <c r="G32" s="413">
        <v>2.8E-3</v>
      </c>
      <c r="H32" s="413">
        <v>3.0999999999999999E-3</v>
      </c>
    </row>
    <row r="33" spans="1:8" ht="15" customHeight="1">
      <c r="A33" s="61"/>
      <c r="B33" s="414" t="s">
        <v>94</v>
      </c>
      <c r="C33" s="414"/>
      <c r="D33" s="434">
        <v>6</v>
      </c>
      <c r="E33" s="415">
        <v>4</v>
      </c>
      <c r="F33" s="504">
        <v>0.66669999999999996</v>
      </c>
      <c r="G33" s="416">
        <v>5.0000000000000001E-4</v>
      </c>
      <c r="H33" s="416">
        <v>5.9999999999999995E-4</v>
      </c>
    </row>
    <row r="34" spans="1:8" ht="15" customHeight="1">
      <c r="A34" s="61"/>
      <c r="B34" s="13" t="s">
        <v>95</v>
      </c>
      <c r="C34" s="13"/>
      <c r="D34" s="88">
        <v>941</v>
      </c>
      <c r="E34" s="41">
        <v>496</v>
      </c>
      <c r="F34" s="503">
        <v>0.52710000000000001</v>
      </c>
      <c r="G34" s="503">
        <v>8.0799999999999997E-2</v>
      </c>
      <c r="H34" s="503">
        <v>7.7100000000000002E-2</v>
      </c>
    </row>
    <row r="35" spans="1:8" ht="15" customHeight="1">
      <c r="A35" s="61"/>
      <c r="B35" s="414" t="s">
        <v>96</v>
      </c>
      <c r="C35" s="414"/>
      <c r="D35" s="434">
        <v>411</v>
      </c>
      <c r="E35" s="415">
        <v>208</v>
      </c>
      <c r="F35" s="504">
        <v>0.50609999999999999</v>
      </c>
      <c r="G35" s="504">
        <v>3.5299999999999998E-2</v>
      </c>
      <c r="H35" s="504">
        <v>3.2300000000000002E-2</v>
      </c>
    </row>
    <row r="36" spans="1:8" ht="15" customHeight="1">
      <c r="A36" s="61"/>
      <c r="B36" s="13" t="s">
        <v>104</v>
      </c>
      <c r="C36" s="13"/>
      <c r="D36" s="88">
        <v>131</v>
      </c>
      <c r="E36" s="41">
        <v>80</v>
      </c>
      <c r="F36" s="503">
        <v>0.61070000000000002</v>
      </c>
      <c r="G36" s="503">
        <v>1.1299999999999999E-2</v>
      </c>
      <c r="H36" s="503">
        <v>1.24E-2</v>
      </c>
    </row>
    <row r="37" spans="1:8" ht="15" customHeight="1">
      <c r="A37" s="61"/>
      <c r="B37" s="414" t="s">
        <v>105</v>
      </c>
      <c r="C37" s="414"/>
      <c r="D37" s="434">
        <v>189</v>
      </c>
      <c r="E37" s="415">
        <v>99</v>
      </c>
      <c r="F37" s="504">
        <v>0.52380000000000004</v>
      </c>
      <c r="G37" s="504">
        <v>1.6199999999999999E-2</v>
      </c>
      <c r="H37" s="504">
        <v>1.54E-2</v>
      </c>
    </row>
    <row r="38" spans="1:8" ht="15" customHeight="1">
      <c r="A38" s="61"/>
      <c r="B38" s="13" t="s">
        <v>107</v>
      </c>
      <c r="C38" s="13"/>
      <c r="D38" s="88">
        <v>203</v>
      </c>
      <c r="E38" s="41">
        <v>123</v>
      </c>
      <c r="F38" s="503">
        <v>0.60589999999999999</v>
      </c>
      <c r="G38" s="503">
        <v>1.7399999999999999E-2</v>
      </c>
      <c r="H38" s="503">
        <v>1.9099999999999999E-2</v>
      </c>
    </row>
    <row r="39" spans="1:8" ht="15" customHeight="1">
      <c r="A39" s="61"/>
      <c r="B39" s="414" t="s">
        <v>111</v>
      </c>
      <c r="C39" s="414"/>
      <c r="D39" s="434">
        <v>123</v>
      </c>
      <c r="E39" s="415">
        <v>63</v>
      </c>
      <c r="F39" s="504">
        <v>0.51219999999999999</v>
      </c>
      <c r="G39" s="504">
        <v>1.06E-2</v>
      </c>
      <c r="H39" s="504">
        <v>9.7999999999999997E-3</v>
      </c>
    </row>
    <row r="40" spans="1:8" ht="15" customHeight="1">
      <c r="A40" s="61"/>
      <c r="B40" s="13" t="s">
        <v>120</v>
      </c>
      <c r="C40" s="13"/>
      <c r="D40" s="88">
        <v>416</v>
      </c>
      <c r="E40" s="41">
        <v>199</v>
      </c>
      <c r="F40" s="503">
        <v>0.47839999999999999</v>
      </c>
      <c r="G40" s="503">
        <v>3.5700000000000003E-2</v>
      </c>
      <c r="H40" s="503">
        <v>3.09E-2</v>
      </c>
    </row>
    <row r="41" spans="1:8" ht="15" customHeight="1">
      <c r="A41" s="61"/>
      <c r="B41" s="414" t="s">
        <v>123</v>
      </c>
      <c r="C41" s="414"/>
      <c r="D41" s="434">
        <v>140</v>
      </c>
      <c r="E41" s="415">
        <v>73</v>
      </c>
      <c r="F41" s="504">
        <v>0.52139999999999997</v>
      </c>
      <c r="G41" s="504">
        <v>1.2E-2</v>
      </c>
      <c r="H41" s="504">
        <v>1.1299999999999999E-2</v>
      </c>
    </row>
    <row r="42" spans="1:8" ht="15" customHeight="1">
      <c r="A42" s="61"/>
      <c r="B42" s="13" t="s">
        <v>337</v>
      </c>
      <c r="C42" s="13"/>
      <c r="D42" s="88">
        <v>148</v>
      </c>
      <c r="E42" s="41">
        <v>82</v>
      </c>
      <c r="F42" s="503">
        <v>0.55410000000000004</v>
      </c>
      <c r="G42" s="503">
        <v>1.2699999999999999E-2</v>
      </c>
      <c r="H42" s="503">
        <v>1.2699999999999999E-2</v>
      </c>
    </row>
    <row r="43" spans="1:8" ht="15" customHeight="1">
      <c r="A43" s="61"/>
      <c r="B43" s="414" t="s">
        <v>128</v>
      </c>
      <c r="C43" s="414"/>
      <c r="D43" s="434">
        <v>169</v>
      </c>
      <c r="E43" s="415">
        <v>82</v>
      </c>
      <c r="F43" s="504">
        <v>0.48520000000000002</v>
      </c>
      <c r="G43" s="504">
        <v>1.4500000000000001E-2</v>
      </c>
      <c r="H43" s="504">
        <v>1.2699999999999999E-2</v>
      </c>
    </row>
    <row r="44" spans="1:8" ht="15" customHeight="1">
      <c r="A44" s="61"/>
      <c r="B44" s="13" t="s">
        <v>130</v>
      </c>
      <c r="C44" s="13"/>
      <c r="D44" s="88">
        <v>209</v>
      </c>
      <c r="E44" s="41">
        <v>137</v>
      </c>
      <c r="F44" s="503">
        <v>0.65549999999999997</v>
      </c>
      <c r="G44" s="503">
        <v>1.7899999999999999E-2</v>
      </c>
      <c r="H44" s="503">
        <v>2.1299999999999999E-2</v>
      </c>
    </row>
    <row r="45" spans="1:8" ht="15" customHeight="1">
      <c r="A45" s="61"/>
      <c r="B45" s="414" t="s">
        <v>131</v>
      </c>
      <c r="C45" s="414"/>
      <c r="D45" s="434">
        <v>1028</v>
      </c>
      <c r="E45" s="415">
        <v>504</v>
      </c>
      <c r="F45" s="504">
        <v>0.49030000000000001</v>
      </c>
      <c r="G45" s="504">
        <v>8.8300000000000003E-2</v>
      </c>
      <c r="H45" s="504">
        <v>7.8299999999999995E-2</v>
      </c>
    </row>
    <row r="46" spans="1:8" ht="15" customHeight="1">
      <c r="A46" s="61"/>
      <c r="B46" s="13" t="s">
        <v>136</v>
      </c>
      <c r="C46" s="13"/>
      <c r="D46" s="88">
        <v>314</v>
      </c>
      <c r="E46" s="41">
        <v>177</v>
      </c>
      <c r="F46" s="503">
        <v>0.56369999999999998</v>
      </c>
      <c r="G46" s="503">
        <v>2.7E-2</v>
      </c>
      <c r="H46" s="503">
        <v>2.75E-2</v>
      </c>
    </row>
    <row r="47" spans="1:8" ht="15" customHeight="1">
      <c r="A47" s="61"/>
      <c r="B47" s="414" t="s">
        <v>138</v>
      </c>
      <c r="C47" s="414"/>
      <c r="D47" s="434">
        <v>52</v>
      </c>
      <c r="E47" s="415">
        <v>28</v>
      </c>
      <c r="F47" s="504">
        <v>0.53849999999999998</v>
      </c>
      <c r="G47" s="416">
        <v>4.4999999999999997E-3</v>
      </c>
      <c r="H47" s="416">
        <v>4.4000000000000003E-3</v>
      </c>
    </row>
    <row r="48" spans="1:8" ht="15" customHeight="1">
      <c r="A48" s="61"/>
      <c r="B48" s="410" t="s">
        <v>266</v>
      </c>
      <c r="C48" s="410"/>
      <c r="D48" s="433">
        <v>2477</v>
      </c>
      <c r="E48" s="411">
        <v>1440</v>
      </c>
      <c r="F48" s="502">
        <v>0.58134840532902698</v>
      </c>
      <c r="G48" s="502">
        <v>0.19830277800016011</v>
      </c>
      <c r="H48" s="502">
        <v>0.21431760678672421</v>
      </c>
    </row>
    <row r="49" spans="1:8" ht="15" customHeight="1">
      <c r="A49" s="61"/>
      <c r="B49" s="13" t="s">
        <v>86</v>
      </c>
      <c r="C49" s="13"/>
      <c r="D49" s="88">
        <v>16</v>
      </c>
      <c r="E49" s="41">
        <v>11</v>
      </c>
      <c r="F49" s="503">
        <v>0.6875</v>
      </c>
      <c r="G49" s="413">
        <v>1.4E-3</v>
      </c>
      <c r="H49" s="413">
        <v>1.6999999999999999E-3</v>
      </c>
    </row>
    <row r="50" spans="1:8" ht="15" customHeight="1">
      <c r="A50" s="61"/>
      <c r="B50" s="414" t="s">
        <v>87</v>
      </c>
      <c r="C50" s="414"/>
      <c r="D50" s="434">
        <v>171</v>
      </c>
      <c r="E50" s="415">
        <v>97</v>
      </c>
      <c r="F50" s="504">
        <v>0.56730000000000003</v>
      </c>
      <c r="G50" s="504">
        <v>1.47E-2</v>
      </c>
      <c r="H50" s="504">
        <v>1.5100000000000001E-2</v>
      </c>
    </row>
    <row r="51" spans="1:8" ht="15" customHeight="1">
      <c r="A51" s="61"/>
      <c r="B51" s="13" t="s">
        <v>90</v>
      </c>
      <c r="C51" s="13"/>
      <c r="D51" s="88">
        <v>1371</v>
      </c>
      <c r="E51" s="41">
        <v>766</v>
      </c>
      <c r="F51" s="503">
        <v>0.55869999999999997</v>
      </c>
      <c r="G51" s="503">
        <v>0.1177</v>
      </c>
      <c r="H51" s="503">
        <v>0.1191</v>
      </c>
    </row>
    <row r="52" spans="1:8" ht="15" customHeight="1">
      <c r="A52" s="61"/>
      <c r="B52" s="414" t="s">
        <v>91</v>
      </c>
      <c r="C52" s="414"/>
      <c r="D52" s="434">
        <v>142</v>
      </c>
      <c r="E52" s="415">
        <v>79</v>
      </c>
      <c r="F52" s="504">
        <v>0.55630000000000002</v>
      </c>
      <c r="G52" s="504">
        <v>1.2200000000000001E-2</v>
      </c>
      <c r="H52" s="504">
        <v>1.23E-2</v>
      </c>
    </row>
    <row r="53" spans="1:8" ht="15" customHeight="1">
      <c r="A53" s="61"/>
      <c r="B53" s="13" t="s">
        <v>98</v>
      </c>
      <c r="C53" s="13"/>
      <c r="D53" s="88">
        <v>39</v>
      </c>
      <c r="E53" s="41">
        <v>20</v>
      </c>
      <c r="F53" s="503">
        <v>0.51280000000000003</v>
      </c>
      <c r="G53" s="413">
        <v>3.3E-3</v>
      </c>
      <c r="H53" s="413">
        <v>3.0999999999999999E-3</v>
      </c>
    </row>
    <row r="54" spans="1:8" ht="15" customHeight="1">
      <c r="A54" s="61"/>
      <c r="B54" s="414" t="s">
        <v>99</v>
      </c>
      <c r="C54" s="414"/>
      <c r="D54" s="434">
        <v>46</v>
      </c>
      <c r="E54" s="415">
        <v>30</v>
      </c>
      <c r="F54" s="504">
        <v>0.6522</v>
      </c>
      <c r="G54" s="416">
        <v>4.0000000000000001E-3</v>
      </c>
      <c r="H54" s="416">
        <v>4.7000000000000002E-3</v>
      </c>
    </row>
    <row r="55" spans="1:8" ht="15" customHeight="1">
      <c r="A55" s="61"/>
      <c r="B55" s="13" t="s">
        <v>113</v>
      </c>
      <c r="C55" s="13"/>
      <c r="D55" s="88">
        <v>21</v>
      </c>
      <c r="E55" s="41">
        <v>11</v>
      </c>
      <c r="F55" s="503">
        <v>0.52380000000000004</v>
      </c>
      <c r="G55" s="413">
        <v>1.8E-3</v>
      </c>
      <c r="H55" s="413">
        <v>1.6999999999999999E-3</v>
      </c>
    </row>
    <row r="56" spans="1:8" ht="15" customHeight="1">
      <c r="A56" s="61"/>
      <c r="B56" s="414" t="s">
        <v>115</v>
      </c>
      <c r="C56" s="414"/>
      <c r="D56" s="434">
        <v>87</v>
      </c>
      <c r="E56" s="415">
        <v>58</v>
      </c>
      <c r="F56" s="504">
        <v>0.66669999999999996</v>
      </c>
      <c r="G56" s="416">
        <v>7.4999999999999997E-3</v>
      </c>
      <c r="H56" s="416">
        <v>8.9999999999999993E-3</v>
      </c>
    </row>
    <row r="57" spans="1:8" ht="15" customHeight="1">
      <c r="A57" s="61"/>
      <c r="B57" s="13" t="s">
        <v>118</v>
      </c>
      <c r="C57" s="13"/>
      <c r="D57" s="88">
        <v>37</v>
      </c>
      <c r="E57" s="41">
        <v>25</v>
      </c>
      <c r="F57" s="503">
        <v>0.67569999999999997</v>
      </c>
      <c r="G57" s="413">
        <v>3.2000000000000002E-3</v>
      </c>
      <c r="H57" s="413">
        <v>3.8999999999999998E-3</v>
      </c>
    </row>
    <row r="58" spans="1:8" ht="15" customHeight="1">
      <c r="A58" s="61"/>
      <c r="B58" s="414" t="s">
        <v>124</v>
      </c>
      <c r="C58" s="414"/>
      <c r="D58" s="434">
        <v>108</v>
      </c>
      <c r="E58" s="415">
        <v>63</v>
      </c>
      <c r="F58" s="504">
        <v>0.58330000000000004</v>
      </c>
      <c r="G58" s="416">
        <v>9.2999999999999992E-3</v>
      </c>
      <c r="H58" s="504">
        <v>9.7999999999999997E-3</v>
      </c>
    </row>
    <row r="59" spans="1:8" ht="15" customHeight="1">
      <c r="A59" s="61"/>
      <c r="B59" s="13" t="s">
        <v>133</v>
      </c>
      <c r="C59" s="13"/>
      <c r="D59" s="88">
        <v>207</v>
      </c>
      <c r="E59" s="41">
        <v>146</v>
      </c>
      <c r="F59" s="503">
        <v>0.70530000000000004</v>
      </c>
      <c r="G59" s="503">
        <v>1.78E-2</v>
      </c>
      <c r="H59" s="503">
        <v>2.2700000000000001E-2</v>
      </c>
    </row>
    <row r="60" spans="1:8" ht="15" customHeight="1">
      <c r="A60" s="61"/>
      <c r="B60" s="414" t="s">
        <v>137</v>
      </c>
      <c r="C60" s="414"/>
      <c r="D60" s="434">
        <v>221</v>
      </c>
      <c r="E60" s="415">
        <v>126</v>
      </c>
      <c r="F60" s="504">
        <v>0.57010000000000005</v>
      </c>
      <c r="G60" s="504">
        <v>1.9E-2</v>
      </c>
      <c r="H60" s="504">
        <v>1.9599999999999999E-2</v>
      </c>
    </row>
    <row r="61" spans="1:8" ht="15" customHeight="1">
      <c r="A61" s="61"/>
      <c r="B61" s="13" t="s">
        <v>140</v>
      </c>
      <c r="C61" s="13"/>
      <c r="D61" s="88">
        <v>11</v>
      </c>
      <c r="E61" s="41">
        <v>8</v>
      </c>
      <c r="F61" s="503">
        <v>0.72729999999999995</v>
      </c>
      <c r="G61" s="413">
        <v>8.9999999999999998E-4</v>
      </c>
      <c r="H61" s="413">
        <v>1.1999999999999999E-3</v>
      </c>
    </row>
    <row r="62" spans="1:8" ht="15" customHeight="1">
      <c r="A62" s="61"/>
      <c r="B62" s="410" t="s">
        <v>267</v>
      </c>
      <c r="C62" s="410"/>
      <c r="D62" s="433">
        <v>874</v>
      </c>
      <c r="E62" s="411">
        <v>296</v>
      </c>
      <c r="F62" s="502">
        <v>0.33867276887871856</v>
      </c>
      <c r="G62" s="502">
        <v>6.9970378672644301E-2</v>
      </c>
      <c r="H62" s="502">
        <v>4.4054174728382196E-2</v>
      </c>
    </row>
    <row r="63" spans="1:8" ht="30.75" customHeight="1">
      <c r="A63" s="61"/>
      <c r="B63" s="248" t="s">
        <v>268</v>
      </c>
      <c r="C63" s="13"/>
      <c r="D63" s="88">
        <v>27</v>
      </c>
      <c r="E63" s="41">
        <v>10</v>
      </c>
      <c r="F63" s="503">
        <v>0.37040000000000001</v>
      </c>
      <c r="G63" s="413">
        <v>2.3E-3</v>
      </c>
      <c r="H63" s="413">
        <v>1.6000000000000001E-3</v>
      </c>
    </row>
    <row r="64" spans="1:8" ht="15" customHeight="1">
      <c r="A64" s="61"/>
      <c r="B64" s="414" t="s">
        <v>141</v>
      </c>
      <c r="C64" s="414"/>
      <c r="D64" s="434">
        <v>847</v>
      </c>
      <c r="E64" s="415">
        <v>286</v>
      </c>
      <c r="F64" s="504">
        <f>E64/D64</f>
        <v>0.33766233766233766</v>
      </c>
      <c r="G64" s="504">
        <f>D64/D67</f>
        <v>6.7808822352093512E-2</v>
      </c>
      <c r="H64" s="504">
        <f>E64/E67</f>
        <v>4.2565858014585504E-2</v>
      </c>
    </row>
    <row r="65" spans="1:20" ht="15" customHeight="1">
      <c r="A65" s="61"/>
      <c r="B65" s="410" t="s">
        <v>84</v>
      </c>
      <c r="C65" s="410"/>
      <c r="D65" s="433">
        <v>24</v>
      </c>
      <c r="E65" s="411">
        <v>5</v>
      </c>
      <c r="F65" s="502">
        <v>0.20830000000000001</v>
      </c>
      <c r="G65" s="412">
        <v>2.0999999999999999E-3</v>
      </c>
      <c r="H65" s="412">
        <v>8.0000000000000004E-4</v>
      </c>
    </row>
    <row r="66" spans="1:20" s="23" customFormat="1" ht="4.5" customHeight="1" thickBot="1">
      <c r="A66" s="61"/>
      <c r="B66" s="13"/>
      <c r="C66" s="13"/>
      <c r="D66" s="88"/>
      <c r="E66" s="41"/>
      <c r="F66" s="503"/>
      <c r="G66" s="413"/>
      <c r="H66" s="413"/>
    </row>
    <row r="67" spans="1:20" ht="15" customHeight="1" thickBot="1">
      <c r="A67" s="61"/>
      <c r="B67" s="407" t="s">
        <v>71</v>
      </c>
      <c r="C67" s="408"/>
      <c r="D67" s="429">
        <v>12491</v>
      </c>
      <c r="E67" s="409">
        <v>6719</v>
      </c>
      <c r="F67" s="505">
        <v>0.58599749955349201</v>
      </c>
      <c r="G67" s="505">
        <v>1</v>
      </c>
      <c r="H67" s="505">
        <v>1</v>
      </c>
      <c r="M67" s="7"/>
      <c r="N67" s="7"/>
      <c r="O67" s="7"/>
      <c r="P67" s="7"/>
      <c r="Q67" s="7"/>
      <c r="R67" s="7"/>
      <c r="S67" s="7"/>
      <c r="T67" s="7"/>
    </row>
    <row r="68" spans="1:20" ht="15" customHeight="1">
      <c r="G68" s="42"/>
      <c r="H68" s="23"/>
    </row>
    <row r="69" spans="1:20" ht="15" customHeight="1">
      <c r="G69" s="42"/>
      <c r="H69" s="23"/>
    </row>
    <row r="70" spans="1:20" ht="15" customHeight="1">
      <c r="B70" s="548" t="s">
        <v>252</v>
      </c>
      <c r="C70" s="543"/>
      <c r="D70" s="579"/>
      <c r="E70" s="579"/>
      <c r="F70" s="543"/>
      <c r="G70" s="43"/>
      <c r="H70" s="43"/>
    </row>
    <row r="71" spans="1:20" ht="20.25" customHeight="1">
      <c r="B71" s="548" t="s">
        <v>339</v>
      </c>
      <c r="C71" s="548"/>
      <c r="D71" s="548"/>
      <c r="E71" s="548"/>
      <c r="F71" s="548"/>
      <c r="G71" s="548"/>
      <c r="H71" s="548"/>
    </row>
    <row r="72" spans="1:20" ht="15" customHeight="1">
      <c r="B72" s="569" t="s">
        <v>72</v>
      </c>
      <c r="C72" s="543"/>
      <c r="D72" s="579"/>
      <c r="E72" s="579"/>
      <c r="F72" s="543"/>
      <c r="G72" s="43"/>
      <c r="H72" s="43"/>
    </row>
    <row r="73" spans="1:20" ht="24" customHeight="1">
      <c r="B73" s="548" t="s">
        <v>46</v>
      </c>
      <c r="C73" s="548"/>
      <c r="D73" s="548"/>
      <c r="E73" s="548"/>
      <c r="F73" s="548"/>
      <c r="G73" s="548"/>
      <c r="H73" s="548"/>
    </row>
    <row r="74" spans="1:20">
      <c r="B74" s="551" t="s">
        <v>37</v>
      </c>
      <c r="C74" s="543"/>
      <c r="D74" s="579"/>
      <c r="E74" s="579"/>
      <c r="F74" s="543"/>
    </row>
    <row r="75" spans="1:20">
      <c r="B75" s="543"/>
      <c r="C75" s="543"/>
      <c r="D75" s="579"/>
      <c r="E75" s="579"/>
      <c r="F75" s="543"/>
    </row>
    <row r="76" spans="1:20">
      <c r="B76" s="543"/>
      <c r="C76" s="543"/>
      <c r="D76" s="579"/>
      <c r="E76" s="579"/>
      <c r="F76" s="543"/>
    </row>
  </sheetData>
  <sheetProtection algorithmName="SHA-512" hashValue="r2qCpSho4uZ0/a5nVEEHGmsXNAFE7YQ5VKnsSihxdjSLVwFZPIa9g2d0Nx1GOQxBW/u6fxSIIfULxDMDxqsR2w==" saltValue="A5QyA7TBJmMqRyyrzedkvg==" spinCount="100000" sheet="1" objects="1" scenarios="1" autoFilter="0"/>
  <mergeCells count="8">
    <mergeCell ref="B76:F76"/>
    <mergeCell ref="B3:H3"/>
    <mergeCell ref="B73:H73"/>
    <mergeCell ref="B70:F70"/>
    <mergeCell ref="B72:F72"/>
    <mergeCell ref="B74:F74"/>
    <mergeCell ref="B75:F75"/>
    <mergeCell ref="B71:H71"/>
  </mergeCells>
  <hyperlinks>
    <hyperlink ref="B2" location="TABLE_OF_CONTENTS" display="Return to Table of Contents" xr:uid="{059248CF-5FEC-4F1E-9713-CA3873D3B145}"/>
  </hyperlinks>
  <pageMargins left="0.5" right="0.5" top="0.25" bottom="0.25" header="0.5" footer="0.5"/>
  <pageSetup scale="90" orientation="landscape" r:id="rId1"/>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A1:CI91"/>
  <sheetViews>
    <sheetView showGridLines="0" zoomScaleNormal="100" workbookViewId="0">
      <selection activeCell="B2" sqref="B2"/>
    </sheetView>
  </sheetViews>
  <sheetFormatPr defaultColWidth="9.28515625" defaultRowHeight="12.75"/>
  <cols>
    <col min="1" max="1" width="5.5703125" style="37" customWidth="1"/>
    <col min="2" max="2" width="17.5703125" style="37" customWidth="1"/>
    <col min="3" max="3" width="43.28515625" style="37" customWidth="1"/>
    <col min="4" max="4" width="2" style="140" customWidth="1"/>
    <col min="5" max="5" width="8.85546875" style="164" bestFit="1" customWidth="1"/>
    <col min="6" max="6" width="7.28515625" style="37" customWidth="1"/>
    <col min="7" max="7" width="7.5703125" style="506" customWidth="1"/>
    <col min="8" max="8" width="1.5703125" style="37" customWidth="1"/>
    <col min="9" max="9" width="7.7109375" style="164" bestFit="1" customWidth="1"/>
    <col min="10" max="10" width="7.28515625" style="164" customWidth="1"/>
    <col min="11" max="11" width="7.5703125" style="506" customWidth="1"/>
    <col min="12" max="12" width="1.5703125" style="37" customWidth="1"/>
    <col min="13" max="13" width="7.7109375" style="164" bestFit="1" customWidth="1"/>
    <col min="14" max="14" width="7.28515625" style="164" customWidth="1"/>
    <col min="15" max="15" width="7.5703125" style="506" customWidth="1"/>
    <col min="16" max="16" width="1.5703125" style="37" customWidth="1"/>
    <col min="17" max="17" width="7.5703125" style="37" customWidth="1"/>
    <col min="18" max="18" width="6.5703125" style="37" customWidth="1"/>
    <col min="19" max="19" width="8.42578125" style="506" bestFit="1" customWidth="1"/>
    <col min="20" max="20" width="1.28515625" style="37" customWidth="1"/>
    <col min="21" max="21" width="7.5703125" style="37" customWidth="1"/>
    <col min="22" max="22" width="7.5703125" style="506" customWidth="1"/>
    <col min="23" max="23" width="1" style="140" customWidth="1"/>
    <col min="24" max="24" width="7.5703125" style="506" customWidth="1"/>
    <col min="25" max="25" width="10.28515625" style="506" customWidth="1"/>
    <col min="26" max="26" width="9.28515625" style="37" customWidth="1"/>
    <col min="27" max="16384" width="9.28515625" style="37"/>
  </cols>
  <sheetData>
    <row r="1" spans="1:87" ht="12.75" customHeight="1">
      <c r="D1" s="328"/>
    </row>
    <row r="2" spans="1:87" s="141" customFormat="1" ht="15" customHeight="1">
      <c r="B2" s="78" t="s">
        <v>4</v>
      </c>
      <c r="D2" s="144"/>
      <c r="G2" s="507"/>
      <c r="K2" s="507"/>
      <c r="O2" s="507"/>
      <c r="S2" s="507"/>
      <c r="V2" s="507"/>
      <c r="W2" s="144"/>
      <c r="X2" s="507"/>
      <c r="Y2" s="507"/>
    </row>
    <row r="3" spans="1:87" s="124" customFormat="1" ht="32.25" customHeight="1">
      <c r="B3" s="457" t="s">
        <v>269</v>
      </c>
      <c r="C3" s="209"/>
      <c r="D3" s="64"/>
      <c r="E3" s="62"/>
      <c r="F3" s="62"/>
      <c r="G3" s="508"/>
      <c r="H3" s="62"/>
      <c r="I3" s="62"/>
      <c r="J3" s="62"/>
      <c r="K3" s="508"/>
      <c r="L3" s="62"/>
      <c r="M3" s="62"/>
      <c r="N3" s="62"/>
      <c r="O3" s="508"/>
      <c r="P3" s="62"/>
      <c r="Q3" s="62"/>
      <c r="R3" s="62"/>
      <c r="S3" s="508"/>
      <c r="T3" s="62"/>
      <c r="U3" s="62"/>
      <c r="V3" s="508"/>
      <c r="W3" s="321"/>
      <c r="X3" s="508"/>
      <c r="Y3" s="508"/>
    </row>
    <row r="4" spans="1:87" s="2" customFormat="1" ht="5.25" customHeight="1">
      <c r="B4" s="63"/>
      <c r="C4" s="63"/>
      <c r="D4" s="322"/>
      <c r="E4" s="63"/>
      <c r="F4" s="63"/>
      <c r="G4" s="509"/>
      <c r="H4" s="63"/>
      <c r="I4" s="63"/>
      <c r="J4" s="63"/>
      <c r="K4" s="509"/>
      <c r="L4" s="63"/>
      <c r="M4" s="63"/>
      <c r="N4" s="63"/>
      <c r="O4" s="509"/>
      <c r="P4" s="63"/>
      <c r="Q4" s="63"/>
      <c r="R4" s="63"/>
      <c r="S4" s="509"/>
      <c r="T4" s="63"/>
      <c r="U4" s="63"/>
      <c r="V4" s="509"/>
      <c r="W4" s="322"/>
      <c r="X4" s="509"/>
      <c r="Y4" s="509"/>
    </row>
    <row r="5" spans="1:87" s="130" customFormat="1" ht="63" customHeight="1" thickBot="1">
      <c r="B5" s="260"/>
      <c r="C5" s="260"/>
      <c r="D5" s="329"/>
      <c r="E5" s="585" t="s">
        <v>270</v>
      </c>
      <c r="F5" s="545"/>
      <c r="G5" s="545"/>
      <c r="H5" s="261"/>
      <c r="I5" s="581" t="s">
        <v>52</v>
      </c>
      <c r="J5" s="545"/>
      <c r="K5" s="545"/>
      <c r="L5" s="261"/>
      <c r="M5" s="581" t="s">
        <v>53</v>
      </c>
      <c r="N5" s="545"/>
      <c r="O5" s="545"/>
      <c r="P5" s="261"/>
      <c r="Q5" s="581" t="s">
        <v>271</v>
      </c>
      <c r="R5" s="545"/>
      <c r="S5" s="545"/>
      <c r="T5" s="319"/>
      <c r="U5" s="581" t="s">
        <v>272</v>
      </c>
      <c r="V5" s="545"/>
      <c r="W5" s="320"/>
      <c r="X5" s="581" t="s">
        <v>273</v>
      </c>
      <c r="Y5" s="545"/>
    </row>
    <row r="6" spans="1:87" s="1" customFormat="1" ht="34.5" customHeight="1" thickBot="1">
      <c r="B6" s="242" t="s">
        <v>335</v>
      </c>
      <c r="C6" s="242" t="s">
        <v>82</v>
      </c>
      <c r="D6" s="330"/>
      <c r="E6" s="262" t="s">
        <v>274</v>
      </c>
      <c r="F6" s="262" t="s">
        <v>275</v>
      </c>
      <c r="G6" s="510" t="s">
        <v>276</v>
      </c>
      <c r="H6" s="317"/>
      <c r="I6" s="262" t="s">
        <v>274</v>
      </c>
      <c r="J6" s="262" t="s">
        <v>275</v>
      </c>
      <c r="K6" s="510" t="s">
        <v>276</v>
      </c>
      <c r="L6" s="317"/>
      <c r="M6" s="262" t="s">
        <v>274</v>
      </c>
      <c r="N6" s="262" t="s">
        <v>275</v>
      </c>
      <c r="O6" s="510" t="s">
        <v>276</v>
      </c>
      <c r="P6" s="317"/>
      <c r="Q6" s="262" t="s">
        <v>274</v>
      </c>
      <c r="R6" s="262" t="s">
        <v>275</v>
      </c>
      <c r="S6" s="510" t="s">
        <v>276</v>
      </c>
      <c r="T6" s="320"/>
      <c r="U6" s="263" t="s">
        <v>52</v>
      </c>
      <c r="V6" s="519" t="s">
        <v>53</v>
      </c>
      <c r="W6" s="323"/>
      <c r="X6" s="519" t="s">
        <v>52</v>
      </c>
      <c r="Y6" s="519" t="s">
        <v>53</v>
      </c>
    </row>
    <row r="7" spans="1:87" s="2" customFormat="1" ht="28.5">
      <c r="B7" s="421" t="s">
        <v>142</v>
      </c>
      <c r="C7" s="94" t="s">
        <v>143</v>
      </c>
      <c r="D7" s="422"/>
      <c r="E7" s="131">
        <v>1229</v>
      </c>
      <c r="F7" s="131">
        <v>83</v>
      </c>
      <c r="G7" s="523">
        <v>6.7500000000000004E-2</v>
      </c>
      <c r="H7" s="318"/>
      <c r="I7" s="131">
        <v>512</v>
      </c>
      <c r="J7" s="131">
        <v>36</v>
      </c>
      <c r="K7" s="523">
        <v>7.0300000000000001E-2</v>
      </c>
      <c r="L7" s="318"/>
      <c r="M7" s="131">
        <v>715</v>
      </c>
      <c r="N7" s="131">
        <v>47</v>
      </c>
      <c r="O7" s="523">
        <v>6.5699999999999995E-2</v>
      </c>
      <c r="P7" s="318"/>
      <c r="Q7" s="131">
        <v>2</v>
      </c>
      <c r="R7" s="131">
        <v>0</v>
      </c>
      <c r="S7" s="517">
        <v>0</v>
      </c>
      <c r="T7" s="318"/>
      <c r="U7" s="523">
        <v>0.41660000000000003</v>
      </c>
      <c r="V7" s="523">
        <v>0.58179999999999998</v>
      </c>
      <c r="W7" s="423"/>
      <c r="X7" s="523">
        <v>0.43369999999999997</v>
      </c>
      <c r="Y7" s="523">
        <v>0.56630000000000003</v>
      </c>
      <c r="Z7" s="59"/>
    </row>
    <row r="8" spans="1:87" s="166" customFormat="1" ht="28.5">
      <c r="A8" s="165"/>
      <c r="B8" s="132" t="s">
        <v>144</v>
      </c>
      <c r="C8" s="247" t="s">
        <v>145</v>
      </c>
      <c r="D8" s="331"/>
      <c r="E8" s="435">
        <v>2914</v>
      </c>
      <c r="F8" s="436">
        <v>78</v>
      </c>
      <c r="G8" s="524">
        <v>2.6800000000000001E-2</v>
      </c>
      <c r="H8" s="318"/>
      <c r="I8" s="436">
        <v>1282</v>
      </c>
      <c r="J8" s="436">
        <v>34</v>
      </c>
      <c r="K8" s="524">
        <v>2.6499999999999999E-2</v>
      </c>
      <c r="L8" s="318"/>
      <c r="M8" s="436">
        <v>1629</v>
      </c>
      <c r="N8" s="436">
        <v>44</v>
      </c>
      <c r="O8" s="524">
        <v>2.7E-2</v>
      </c>
      <c r="P8" s="318"/>
      <c r="Q8" s="436">
        <v>3</v>
      </c>
      <c r="R8" s="436">
        <v>0</v>
      </c>
      <c r="S8" s="511">
        <v>0</v>
      </c>
      <c r="T8" s="318"/>
      <c r="U8" s="524">
        <v>0.43990000000000001</v>
      </c>
      <c r="V8" s="524">
        <v>0.55900000000000005</v>
      </c>
      <c r="W8" s="318"/>
      <c r="X8" s="524">
        <v>0.43590000000000001</v>
      </c>
      <c r="Y8" s="524">
        <v>0.56410000000000005</v>
      </c>
      <c r="Z8" s="59"/>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37"/>
      <c r="BV8" s="151"/>
      <c r="BW8" s="37"/>
      <c r="BX8" s="53"/>
      <c r="BY8" s="53"/>
      <c r="BZ8" s="53"/>
      <c r="CA8" s="53"/>
      <c r="CB8" s="53"/>
      <c r="CC8" s="53"/>
      <c r="CD8" s="53"/>
      <c r="CE8" s="53"/>
      <c r="CF8" s="53"/>
      <c r="CG8" s="53"/>
      <c r="CH8" s="53"/>
      <c r="CI8" s="37"/>
    </row>
    <row r="9" spans="1:87" s="2" customFormat="1" ht="28.5">
      <c r="B9" s="421" t="s">
        <v>144</v>
      </c>
      <c r="C9" s="94" t="s">
        <v>146</v>
      </c>
      <c r="D9" s="422"/>
      <c r="E9" s="131">
        <v>2879</v>
      </c>
      <c r="F9" s="131">
        <v>147</v>
      </c>
      <c r="G9" s="523">
        <v>5.11E-2</v>
      </c>
      <c r="H9" s="318"/>
      <c r="I9" s="131">
        <v>1328</v>
      </c>
      <c r="J9" s="131">
        <v>70</v>
      </c>
      <c r="K9" s="523">
        <v>5.2699999999999997E-2</v>
      </c>
      <c r="L9" s="318"/>
      <c r="M9" s="131">
        <v>1550</v>
      </c>
      <c r="N9" s="131">
        <v>77</v>
      </c>
      <c r="O9" s="523">
        <v>4.9700000000000001E-2</v>
      </c>
      <c r="P9" s="318"/>
      <c r="Q9" s="131">
        <v>1</v>
      </c>
      <c r="R9" s="131">
        <v>0</v>
      </c>
      <c r="S9" s="517">
        <v>0</v>
      </c>
      <c r="T9" s="318"/>
      <c r="U9" s="523">
        <v>0.46129999999999999</v>
      </c>
      <c r="V9" s="523">
        <v>0.53839999999999999</v>
      </c>
      <c r="W9" s="423"/>
      <c r="X9" s="523">
        <v>0.47620000000000001</v>
      </c>
      <c r="Y9" s="523">
        <v>0.52380000000000004</v>
      </c>
      <c r="Z9" s="59"/>
    </row>
    <row r="10" spans="1:87" s="135" customFormat="1" ht="28.5">
      <c r="B10" s="424" t="s">
        <v>147</v>
      </c>
      <c r="C10" s="247" t="s">
        <v>150</v>
      </c>
      <c r="D10" s="422"/>
      <c r="E10" s="436">
        <v>2211</v>
      </c>
      <c r="F10" s="436">
        <v>142</v>
      </c>
      <c r="G10" s="525">
        <v>6.4199999999999993E-2</v>
      </c>
      <c r="H10" s="318"/>
      <c r="I10" s="436">
        <v>953</v>
      </c>
      <c r="J10" s="436">
        <v>68</v>
      </c>
      <c r="K10" s="525">
        <v>7.1400000000000005E-2</v>
      </c>
      <c r="L10" s="318"/>
      <c r="M10" s="436">
        <v>1258</v>
      </c>
      <c r="N10" s="436">
        <v>74</v>
      </c>
      <c r="O10" s="525">
        <v>5.8799999999999998E-2</v>
      </c>
      <c r="P10" s="318"/>
      <c r="Q10" s="436">
        <v>0</v>
      </c>
      <c r="R10" s="436">
        <v>0</v>
      </c>
      <c r="S10" s="511">
        <v>0</v>
      </c>
      <c r="T10" s="318"/>
      <c r="U10" s="525">
        <v>0.43099999999999999</v>
      </c>
      <c r="V10" s="525">
        <v>0.56899999999999995</v>
      </c>
      <c r="W10" s="423"/>
      <c r="X10" s="525">
        <v>0.47889999999999999</v>
      </c>
      <c r="Y10" s="525">
        <v>0.52110000000000001</v>
      </c>
      <c r="Z10" s="59"/>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row>
    <row r="11" spans="1:87" s="2" customFormat="1" ht="28.5">
      <c r="B11" s="421" t="s">
        <v>147</v>
      </c>
      <c r="C11" s="94" t="s">
        <v>149</v>
      </c>
      <c r="D11" s="422"/>
      <c r="E11" s="131">
        <v>1496</v>
      </c>
      <c r="F11" s="131">
        <v>61</v>
      </c>
      <c r="G11" s="523">
        <v>4.0800000000000003E-2</v>
      </c>
      <c r="H11" s="318"/>
      <c r="I11" s="131">
        <v>587</v>
      </c>
      <c r="J11" s="131">
        <v>24</v>
      </c>
      <c r="K11" s="523">
        <v>4.0899999999999999E-2</v>
      </c>
      <c r="L11" s="318"/>
      <c r="M11" s="131">
        <v>909</v>
      </c>
      <c r="N11" s="131">
        <v>37</v>
      </c>
      <c r="O11" s="523">
        <v>4.07E-2</v>
      </c>
      <c r="P11" s="318"/>
      <c r="Q11" s="131">
        <v>0</v>
      </c>
      <c r="R11" s="131">
        <v>0</v>
      </c>
      <c r="S11" s="517">
        <v>0</v>
      </c>
      <c r="T11" s="318"/>
      <c r="U11" s="523">
        <v>0.39240000000000003</v>
      </c>
      <c r="V11" s="523">
        <v>0.60760000000000003</v>
      </c>
      <c r="W11" s="423"/>
      <c r="X11" s="523">
        <v>0.39340000000000003</v>
      </c>
      <c r="Y11" s="523">
        <v>0.60660000000000003</v>
      </c>
      <c r="Z11" s="59"/>
    </row>
    <row r="12" spans="1:87" s="135" customFormat="1" ht="28.5">
      <c r="B12" s="424" t="s">
        <v>147</v>
      </c>
      <c r="C12" s="247" t="s">
        <v>154</v>
      </c>
      <c r="D12" s="422"/>
      <c r="E12" s="436">
        <v>1681</v>
      </c>
      <c r="F12" s="436">
        <v>85</v>
      </c>
      <c r="G12" s="525">
        <v>5.0599999999999999E-2</v>
      </c>
      <c r="H12" s="318"/>
      <c r="I12" s="436">
        <v>692</v>
      </c>
      <c r="J12" s="436">
        <v>26</v>
      </c>
      <c r="K12" s="525">
        <v>3.7600000000000001E-2</v>
      </c>
      <c r="L12" s="318"/>
      <c r="M12" s="436">
        <v>989</v>
      </c>
      <c r="N12" s="436">
        <v>59</v>
      </c>
      <c r="O12" s="525">
        <v>5.9700000000000003E-2</v>
      </c>
      <c r="P12" s="318"/>
      <c r="Q12" s="436">
        <v>0</v>
      </c>
      <c r="R12" s="436">
        <v>0</v>
      </c>
      <c r="S12" s="511">
        <v>0</v>
      </c>
      <c r="T12" s="318"/>
      <c r="U12" s="525">
        <v>0.41170000000000001</v>
      </c>
      <c r="V12" s="525">
        <v>0.58830000000000005</v>
      </c>
      <c r="W12" s="423"/>
      <c r="X12" s="525">
        <v>0.30590000000000001</v>
      </c>
      <c r="Y12" s="525">
        <v>0.69410000000000005</v>
      </c>
      <c r="Z12" s="59"/>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row>
    <row r="13" spans="1:87" s="2" customFormat="1" ht="14.25">
      <c r="B13" s="421" t="s">
        <v>147</v>
      </c>
      <c r="C13" s="94" t="s">
        <v>151</v>
      </c>
      <c r="D13" s="422"/>
      <c r="E13" s="131">
        <v>2618</v>
      </c>
      <c r="F13" s="131">
        <v>144</v>
      </c>
      <c r="G13" s="523">
        <v>5.5E-2</v>
      </c>
      <c r="H13" s="318"/>
      <c r="I13" s="131">
        <v>1052</v>
      </c>
      <c r="J13" s="131">
        <v>67</v>
      </c>
      <c r="K13" s="523">
        <v>6.3700000000000007E-2</v>
      </c>
      <c r="L13" s="318"/>
      <c r="M13" s="131">
        <v>1566</v>
      </c>
      <c r="N13" s="131">
        <v>77</v>
      </c>
      <c r="O13" s="523">
        <v>4.9200000000000001E-2</v>
      </c>
      <c r="P13" s="318"/>
      <c r="Q13" s="131">
        <v>0</v>
      </c>
      <c r="R13" s="131">
        <v>0</v>
      </c>
      <c r="S13" s="517">
        <v>0</v>
      </c>
      <c r="T13" s="318"/>
      <c r="U13" s="523">
        <v>0.40179999999999999</v>
      </c>
      <c r="V13" s="523">
        <v>0.59819999999999995</v>
      </c>
      <c r="W13" s="423"/>
      <c r="X13" s="523">
        <v>0.46529999999999999</v>
      </c>
      <c r="Y13" s="523">
        <v>0.53469999999999995</v>
      </c>
      <c r="Z13" s="59"/>
    </row>
    <row r="14" spans="1:87" s="135" customFormat="1" ht="14.25">
      <c r="B14" s="424" t="s">
        <v>147</v>
      </c>
      <c r="C14" s="247" t="s">
        <v>148</v>
      </c>
      <c r="D14" s="422"/>
      <c r="E14" s="436">
        <v>1478</v>
      </c>
      <c r="F14" s="436">
        <v>98</v>
      </c>
      <c r="G14" s="525">
        <v>6.6299999999999998E-2</v>
      </c>
      <c r="H14" s="318"/>
      <c r="I14" s="436">
        <v>685</v>
      </c>
      <c r="J14" s="436">
        <v>62</v>
      </c>
      <c r="K14" s="525">
        <v>9.0499999999999997E-2</v>
      </c>
      <c r="L14" s="318"/>
      <c r="M14" s="436">
        <v>791</v>
      </c>
      <c r="N14" s="436">
        <v>36</v>
      </c>
      <c r="O14" s="525">
        <v>4.5499999999999999E-2</v>
      </c>
      <c r="P14" s="318"/>
      <c r="Q14" s="436">
        <v>2</v>
      </c>
      <c r="R14" s="436">
        <v>0</v>
      </c>
      <c r="S14" s="511">
        <v>0</v>
      </c>
      <c r="T14" s="318"/>
      <c r="U14" s="525">
        <v>0.46350000000000002</v>
      </c>
      <c r="V14" s="525">
        <v>0.53520000000000001</v>
      </c>
      <c r="W14" s="423"/>
      <c r="X14" s="525">
        <v>0.63270000000000004</v>
      </c>
      <c r="Y14" s="525">
        <v>0.36730000000000002</v>
      </c>
      <c r="Z14" s="59"/>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row>
    <row r="15" spans="1:87" s="2" customFormat="1" ht="28.5">
      <c r="B15" s="421" t="s">
        <v>147</v>
      </c>
      <c r="C15" s="94" t="s">
        <v>152</v>
      </c>
      <c r="D15" s="422"/>
      <c r="E15" s="131">
        <v>2544</v>
      </c>
      <c r="F15" s="131">
        <v>70</v>
      </c>
      <c r="G15" s="523">
        <v>2.75E-2</v>
      </c>
      <c r="H15" s="318"/>
      <c r="I15" s="131">
        <v>1077</v>
      </c>
      <c r="J15" s="131">
        <v>36</v>
      </c>
      <c r="K15" s="523">
        <v>3.3399999999999999E-2</v>
      </c>
      <c r="L15" s="318"/>
      <c r="M15" s="131">
        <v>1467</v>
      </c>
      <c r="N15" s="131">
        <v>34</v>
      </c>
      <c r="O15" s="523">
        <v>2.3199999999999998E-2</v>
      </c>
      <c r="P15" s="318"/>
      <c r="Q15" s="131">
        <v>0</v>
      </c>
      <c r="R15" s="131">
        <v>0</v>
      </c>
      <c r="S15" s="517">
        <v>0</v>
      </c>
      <c r="T15" s="318"/>
      <c r="U15" s="523">
        <v>0.42330000000000001</v>
      </c>
      <c r="V15" s="523">
        <v>0.57669999999999999</v>
      </c>
      <c r="W15" s="423"/>
      <c r="X15" s="523">
        <v>0.51429999999999998</v>
      </c>
      <c r="Y15" s="523">
        <v>0.48570000000000002</v>
      </c>
      <c r="Z15" s="59"/>
    </row>
    <row r="16" spans="1:87" s="135" customFormat="1" ht="28.5">
      <c r="B16" s="424" t="s">
        <v>147</v>
      </c>
      <c r="C16" s="247" t="s">
        <v>153</v>
      </c>
      <c r="D16" s="422"/>
      <c r="E16" s="436">
        <v>613</v>
      </c>
      <c r="F16" s="436">
        <v>39</v>
      </c>
      <c r="G16" s="525">
        <v>6.3600000000000004E-2</v>
      </c>
      <c r="H16" s="318"/>
      <c r="I16" s="436">
        <v>267</v>
      </c>
      <c r="J16" s="436">
        <v>18</v>
      </c>
      <c r="K16" s="525">
        <v>6.7400000000000002E-2</v>
      </c>
      <c r="L16" s="318"/>
      <c r="M16" s="436">
        <v>344</v>
      </c>
      <c r="N16" s="436">
        <v>21</v>
      </c>
      <c r="O16" s="525">
        <v>6.0999999999999999E-2</v>
      </c>
      <c r="P16" s="318"/>
      <c r="Q16" s="436">
        <v>2</v>
      </c>
      <c r="R16" s="436">
        <v>0</v>
      </c>
      <c r="S16" s="511">
        <v>0</v>
      </c>
      <c r="T16" s="318"/>
      <c r="U16" s="525">
        <v>0.43559999999999999</v>
      </c>
      <c r="V16" s="525">
        <v>0.56120000000000003</v>
      </c>
      <c r="W16" s="423"/>
      <c r="X16" s="525">
        <v>0.46150000000000002</v>
      </c>
      <c r="Y16" s="525">
        <v>0.53849999999999998</v>
      </c>
      <c r="Z16" s="59"/>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row>
    <row r="17" spans="2:87" s="2" customFormat="1" ht="28.5">
      <c r="B17" s="421" t="s">
        <v>155</v>
      </c>
      <c r="C17" s="94" t="s">
        <v>156</v>
      </c>
      <c r="D17" s="422"/>
      <c r="E17" s="131">
        <v>2087</v>
      </c>
      <c r="F17" s="131">
        <v>80</v>
      </c>
      <c r="G17" s="523">
        <v>3.8300000000000001E-2</v>
      </c>
      <c r="H17" s="318"/>
      <c r="I17" s="131">
        <v>930</v>
      </c>
      <c r="J17" s="131">
        <v>34</v>
      </c>
      <c r="K17" s="523">
        <v>3.6600000000000001E-2</v>
      </c>
      <c r="L17" s="318"/>
      <c r="M17" s="131">
        <v>1154</v>
      </c>
      <c r="N17" s="131">
        <v>46</v>
      </c>
      <c r="O17" s="523">
        <v>3.9899999999999998E-2</v>
      </c>
      <c r="P17" s="318"/>
      <c r="Q17" s="131">
        <v>3</v>
      </c>
      <c r="R17" s="131">
        <v>0</v>
      </c>
      <c r="S17" s="517">
        <v>0</v>
      </c>
      <c r="T17" s="318"/>
      <c r="U17" s="523">
        <v>0.4456</v>
      </c>
      <c r="V17" s="523">
        <v>0.55289999999999995</v>
      </c>
      <c r="W17" s="423"/>
      <c r="X17" s="523">
        <v>0.42499999999999999</v>
      </c>
      <c r="Y17" s="523">
        <v>0.57499999999999996</v>
      </c>
      <c r="Z17" s="59"/>
    </row>
    <row r="18" spans="2:87" s="135" customFormat="1" ht="28.5">
      <c r="B18" s="424" t="s">
        <v>157</v>
      </c>
      <c r="C18" s="247" t="s">
        <v>158</v>
      </c>
      <c r="D18" s="422"/>
      <c r="E18" s="436">
        <v>1525</v>
      </c>
      <c r="F18" s="436">
        <v>49</v>
      </c>
      <c r="G18" s="525">
        <v>3.2099999999999997E-2</v>
      </c>
      <c r="H18" s="318"/>
      <c r="I18" s="436">
        <v>617</v>
      </c>
      <c r="J18" s="436">
        <v>20</v>
      </c>
      <c r="K18" s="525">
        <v>3.2399999999999998E-2</v>
      </c>
      <c r="L18" s="318"/>
      <c r="M18" s="436">
        <v>905</v>
      </c>
      <c r="N18" s="436">
        <v>29</v>
      </c>
      <c r="O18" s="525">
        <v>3.2000000000000001E-2</v>
      </c>
      <c r="P18" s="318"/>
      <c r="Q18" s="436">
        <v>3</v>
      </c>
      <c r="R18" s="436">
        <v>0</v>
      </c>
      <c r="S18" s="511">
        <v>0</v>
      </c>
      <c r="T18" s="318"/>
      <c r="U18" s="525">
        <v>0.40460000000000002</v>
      </c>
      <c r="V18" s="525">
        <v>0.59340000000000004</v>
      </c>
      <c r="W18" s="423"/>
      <c r="X18" s="525">
        <v>0.40820000000000001</v>
      </c>
      <c r="Y18" s="525">
        <v>0.59179999999999999</v>
      </c>
      <c r="Z18" s="59"/>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row>
    <row r="19" spans="2:87" s="2" customFormat="1" ht="14.25">
      <c r="B19" s="421" t="s">
        <v>159</v>
      </c>
      <c r="C19" s="94" t="s">
        <v>160</v>
      </c>
      <c r="D19" s="422"/>
      <c r="E19" s="131">
        <v>802</v>
      </c>
      <c r="F19" s="131">
        <v>66</v>
      </c>
      <c r="G19" s="523">
        <v>8.2299999999999998E-2</v>
      </c>
      <c r="H19" s="318"/>
      <c r="I19" s="131">
        <v>299</v>
      </c>
      <c r="J19" s="131">
        <v>26</v>
      </c>
      <c r="K19" s="523">
        <v>8.6999999999999994E-2</v>
      </c>
      <c r="L19" s="318"/>
      <c r="M19" s="131">
        <v>502</v>
      </c>
      <c r="N19" s="131">
        <v>40</v>
      </c>
      <c r="O19" s="523">
        <v>7.9699999999999993E-2</v>
      </c>
      <c r="P19" s="318"/>
      <c r="Q19" s="131">
        <v>1</v>
      </c>
      <c r="R19" s="131">
        <v>0</v>
      </c>
      <c r="S19" s="517">
        <v>0</v>
      </c>
      <c r="T19" s="318"/>
      <c r="U19" s="523">
        <v>0.37280000000000002</v>
      </c>
      <c r="V19" s="523">
        <v>0.62590000000000001</v>
      </c>
      <c r="W19" s="423"/>
      <c r="X19" s="523">
        <v>0.39389999999999997</v>
      </c>
      <c r="Y19" s="523">
        <v>0.60609999999999997</v>
      </c>
      <c r="Z19" s="59"/>
    </row>
    <row r="20" spans="2:87" s="135" customFormat="1" ht="14.25">
      <c r="B20" s="424" t="s">
        <v>161</v>
      </c>
      <c r="C20" s="247" t="s">
        <v>164</v>
      </c>
      <c r="D20" s="422"/>
      <c r="E20" s="436">
        <v>1878</v>
      </c>
      <c r="F20" s="436">
        <v>86</v>
      </c>
      <c r="G20" s="525">
        <v>4.58E-2</v>
      </c>
      <c r="H20" s="318"/>
      <c r="I20" s="436">
        <v>761</v>
      </c>
      <c r="J20" s="436">
        <v>25</v>
      </c>
      <c r="K20" s="525">
        <v>3.2899999999999999E-2</v>
      </c>
      <c r="L20" s="318"/>
      <c r="M20" s="436">
        <v>1115</v>
      </c>
      <c r="N20" s="436">
        <v>61</v>
      </c>
      <c r="O20" s="525">
        <v>5.4699999999999999E-2</v>
      </c>
      <c r="P20" s="318"/>
      <c r="Q20" s="436">
        <v>2</v>
      </c>
      <c r="R20" s="436">
        <v>0</v>
      </c>
      <c r="S20" s="511">
        <v>0</v>
      </c>
      <c r="T20" s="318"/>
      <c r="U20" s="525">
        <v>0.4052</v>
      </c>
      <c r="V20" s="525">
        <v>0.59370000000000001</v>
      </c>
      <c r="W20" s="423"/>
      <c r="X20" s="525">
        <v>0.29070000000000001</v>
      </c>
      <c r="Y20" s="525">
        <v>0.70930000000000004</v>
      </c>
      <c r="Z20" s="59"/>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row>
    <row r="21" spans="2:87" s="2" customFormat="1" ht="28.5">
      <c r="B21" s="421" t="s">
        <v>161</v>
      </c>
      <c r="C21" s="94" t="s">
        <v>162</v>
      </c>
      <c r="D21" s="422"/>
      <c r="E21" s="131">
        <v>2737</v>
      </c>
      <c r="F21" s="131">
        <v>128</v>
      </c>
      <c r="G21" s="523">
        <v>4.6800000000000001E-2</v>
      </c>
      <c r="H21" s="318"/>
      <c r="I21" s="131">
        <v>1088</v>
      </c>
      <c r="J21" s="131">
        <v>43</v>
      </c>
      <c r="K21" s="523">
        <v>3.95E-2</v>
      </c>
      <c r="L21" s="318"/>
      <c r="M21" s="131">
        <v>1646</v>
      </c>
      <c r="N21" s="131">
        <v>84</v>
      </c>
      <c r="O21" s="523">
        <v>5.0999999999999997E-2</v>
      </c>
      <c r="P21" s="318"/>
      <c r="Q21" s="131">
        <v>3</v>
      </c>
      <c r="R21" s="131">
        <v>1</v>
      </c>
      <c r="S21" s="517">
        <v>0.33333333333333331</v>
      </c>
      <c r="T21" s="318"/>
      <c r="U21" s="523">
        <v>0.39750000000000002</v>
      </c>
      <c r="V21" s="523">
        <v>0.60140000000000005</v>
      </c>
      <c r="W21" s="423"/>
      <c r="X21" s="523">
        <v>0.33589999999999998</v>
      </c>
      <c r="Y21" s="523">
        <v>0.65629999999999999</v>
      </c>
      <c r="Z21" s="59"/>
    </row>
    <row r="22" spans="2:87" s="135" customFormat="1" ht="28.5">
      <c r="B22" s="424" t="s">
        <v>161</v>
      </c>
      <c r="C22" s="247" t="s">
        <v>163</v>
      </c>
      <c r="D22" s="422"/>
      <c r="E22" s="436">
        <v>3527</v>
      </c>
      <c r="F22" s="436">
        <v>124</v>
      </c>
      <c r="G22" s="525">
        <v>3.5200000000000002E-2</v>
      </c>
      <c r="H22" s="318"/>
      <c r="I22" s="436">
        <v>1481</v>
      </c>
      <c r="J22" s="436">
        <v>61</v>
      </c>
      <c r="K22" s="525">
        <v>4.1200000000000001E-2</v>
      </c>
      <c r="L22" s="318"/>
      <c r="M22" s="436">
        <v>2043</v>
      </c>
      <c r="N22" s="436">
        <v>63</v>
      </c>
      <c r="O22" s="525">
        <v>3.0800000000000001E-2</v>
      </c>
      <c r="P22" s="318"/>
      <c r="Q22" s="436">
        <v>3</v>
      </c>
      <c r="R22" s="436">
        <v>0</v>
      </c>
      <c r="S22" s="511">
        <v>0</v>
      </c>
      <c r="T22" s="318"/>
      <c r="U22" s="525">
        <v>0.4199</v>
      </c>
      <c r="V22" s="525">
        <v>0.57920000000000005</v>
      </c>
      <c r="W22" s="423"/>
      <c r="X22" s="525">
        <v>0.4919</v>
      </c>
      <c r="Y22" s="525">
        <v>0.5081</v>
      </c>
      <c r="Z22" s="59"/>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row>
    <row r="23" spans="2:87" s="2" customFormat="1" ht="28.5">
      <c r="B23" s="421" t="s">
        <v>165</v>
      </c>
      <c r="C23" s="94" t="s">
        <v>166</v>
      </c>
      <c r="D23" s="422"/>
      <c r="E23" s="131">
        <v>1107</v>
      </c>
      <c r="F23" s="131">
        <v>95</v>
      </c>
      <c r="G23" s="523">
        <v>8.5800000000000001E-2</v>
      </c>
      <c r="H23" s="318"/>
      <c r="I23" s="131">
        <v>448</v>
      </c>
      <c r="J23" s="131">
        <v>36</v>
      </c>
      <c r="K23" s="523">
        <v>8.0399999999999999E-2</v>
      </c>
      <c r="L23" s="318"/>
      <c r="M23" s="131">
        <v>658</v>
      </c>
      <c r="N23" s="131">
        <v>59</v>
      </c>
      <c r="O23" s="523">
        <v>8.9700000000000002E-2</v>
      </c>
      <c r="P23" s="318"/>
      <c r="Q23" s="131">
        <v>1</v>
      </c>
      <c r="R23" s="131">
        <v>0</v>
      </c>
      <c r="S23" s="517">
        <v>0</v>
      </c>
      <c r="T23" s="318"/>
      <c r="U23" s="523">
        <v>0.4047</v>
      </c>
      <c r="V23" s="523">
        <v>0.59440000000000004</v>
      </c>
      <c r="W23" s="423"/>
      <c r="X23" s="523">
        <v>0.37890000000000001</v>
      </c>
      <c r="Y23" s="523">
        <v>0.62109999999999999</v>
      </c>
      <c r="Z23" s="59"/>
    </row>
    <row r="24" spans="2:87" s="135" customFormat="1" ht="28.5">
      <c r="B24" s="424" t="s">
        <v>167</v>
      </c>
      <c r="C24" s="247" t="s">
        <v>168</v>
      </c>
      <c r="D24" s="422"/>
      <c r="E24" s="436">
        <v>1130</v>
      </c>
      <c r="F24" s="436">
        <v>80</v>
      </c>
      <c r="G24" s="525">
        <v>7.0800000000000002E-2</v>
      </c>
      <c r="H24" s="318"/>
      <c r="I24" s="436">
        <v>535</v>
      </c>
      <c r="J24" s="436">
        <v>30</v>
      </c>
      <c r="K24" s="525">
        <v>5.6099999999999997E-2</v>
      </c>
      <c r="L24" s="318"/>
      <c r="M24" s="436">
        <v>589</v>
      </c>
      <c r="N24" s="436">
        <v>50</v>
      </c>
      <c r="O24" s="525">
        <v>8.4900000000000003E-2</v>
      </c>
      <c r="P24" s="318"/>
      <c r="Q24" s="436">
        <v>6</v>
      </c>
      <c r="R24" s="436">
        <v>0</v>
      </c>
      <c r="S24" s="511">
        <v>0</v>
      </c>
      <c r="T24" s="318"/>
      <c r="U24" s="525">
        <v>0.47349999999999998</v>
      </c>
      <c r="V24" s="525">
        <v>0.5212</v>
      </c>
      <c r="W24" s="423"/>
      <c r="X24" s="525">
        <v>0.375</v>
      </c>
      <c r="Y24" s="525">
        <v>0.625</v>
      </c>
      <c r="Z24" s="59"/>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row>
    <row r="25" spans="2:87" s="2" customFormat="1" ht="28.5">
      <c r="B25" s="421" t="s">
        <v>169</v>
      </c>
      <c r="C25" s="94" t="s">
        <v>172</v>
      </c>
      <c r="D25" s="422"/>
      <c r="E25" s="131">
        <v>774</v>
      </c>
      <c r="F25" s="131">
        <v>50</v>
      </c>
      <c r="G25" s="523">
        <v>6.4600000000000005E-2</v>
      </c>
      <c r="H25" s="318"/>
      <c r="I25" s="131">
        <v>354</v>
      </c>
      <c r="J25" s="131">
        <v>23</v>
      </c>
      <c r="K25" s="523">
        <v>6.5000000000000002E-2</v>
      </c>
      <c r="L25" s="318"/>
      <c r="M25" s="131">
        <v>417</v>
      </c>
      <c r="N25" s="131">
        <v>26</v>
      </c>
      <c r="O25" s="523">
        <v>6.2399999999999997E-2</v>
      </c>
      <c r="P25" s="318"/>
      <c r="Q25" s="131">
        <v>3</v>
      </c>
      <c r="R25" s="131">
        <v>1</v>
      </c>
      <c r="S25" s="517">
        <v>0.33333333333333331</v>
      </c>
      <c r="T25" s="318"/>
      <c r="U25" s="523">
        <v>0.45739999999999997</v>
      </c>
      <c r="V25" s="523">
        <v>0.53879999999999995</v>
      </c>
      <c r="W25" s="423"/>
      <c r="X25" s="523">
        <v>0.46</v>
      </c>
      <c r="Y25" s="523">
        <v>0.52</v>
      </c>
      <c r="Z25" s="59"/>
    </row>
    <row r="26" spans="2:87" s="135" customFormat="1" ht="28.5">
      <c r="B26" s="424" t="s">
        <v>169</v>
      </c>
      <c r="C26" s="247" t="s">
        <v>171</v>
      </c>
      <c r="D26" s="422"/>
      <c r="E26" s="436">
        <v>1610</v>
      </c>
      <c r="F26" s="436">
        <v>69</v>
      </c>
      <c r="G26" s="525">
        <v>4.2900000000000001E-2</v>
      </c>
      <c r="H26" s="318"/>
      <c r="I26" s="436">
        <v>601</v>
      </c>
      <c r="J26" s="436">
        <v>28</v>
      </c>
      <c r="K26" s="525">
        <v>4.6600000000000003E-2</v>
      </c>
      <c r="L26" s="318"/>
      <c r="M26" s="436">
        <v>1007</v>
      </c>
      <c r="N26" s="436">
        <v>41</v>
      </c>
      <c r="O26" s="525">
        <v>4.07E-2</v>
      </c>
      <c r="P26" s="318"/>
      <c r="Q26" s="436">
        <v>2</v>
      </c>
      <c r="R26" s="436">
        <v>0</v>
      </c>
      <c r="S26" s="511">
        <v>0</v>
      </c>
      <c r="T26" s="318"/>
      <c r="U26" s="525">
        <v>0.37330000000000002</v>
      </c>
      <c r="V26" s="525">
        <v>0.62549999999999994</v>
      </c>
      <c r="W26" s="423"/>
      <c r="X26" s="525">
        <v>0.40579999999999999</v>
      </c>
      <c r="Y26" s="525">
        <v>0.59419999999999995</v>
      </c>
      <c r="Z26" s="59"/>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row>
    <row r="27" spans="2:87" s="2" customFormat="1" ht="28.5">
      <c r="B27" s="421" t="s">
        <v>169</v>
      </c>
      <c r="C27" s="94" t="s">
        <v>170</v>
      </c>
      <c r="D27" s="422"/>
      <c r="E27" s="131">
        <v>2698</v>
      </c>
      <c r="F27" s="131">
        <v>138</v>
      </c>
      <c r="G27" s="523">
        <v>5.11E-2</v>
      </c>
      <c r="H27" s="318"/>
      <c r="I27" s="131">
        <v>1125</v>
      </c>
      <c r="J27" s="131">
        <v>53</v>
      </c>
      <c r="K27" s="523">
        <v>4.7100000000000003E-2</v>
      </c>
      <c r="L27" s="318"/>
      <c r="M27" s="131">
        <v>1569</v>
      </c>
      <c r="N27" s="131">
        <v>85</v>
      </c>
      <c r="O27" s="523">
        <v>5.4199999999999998E-2</v>
      </c>
      <c r="P27" s="318"/>
      <c r="Q27" s="131">
        <v>4</v>
      </c>
      <c r="R27" s="131">
        <v>0</v>
      </c>
      <c r="S27" s="517">
        <v>0</v>
      </c>
      <c r="T27" s="318"/>
      <c r="U27" s="523">
        <v>0.41699999999999998</v>
      </c>
      <c r="V27" s="523">
        <v>0.58150000000000002</v>
      </c>
      <c r="W27" s="423"/>
      <c r="X27" s="523">
        <v>0.3841</v>
      </c>
      <c r="Y27" s="523">
        <v>0.6159</v>
      </c>
      <c r="Z27" s="59"/>
    </row>
    <row r="28" spans="2:87" s="135" customFormat="1" ht="14.25">
      <c r="B28" s="424" t="s">
        <v>173</v>
      </c>
      <c r="C28" s="247" t="s">
        <v>174</v>
      </c>
      <c r="D28" s="422"/>
      <c r="E28" s="436">
        <v>1328</v>
      </c>
      <c r="F28" s="436">
        <v>104</v>
      </c>
      <c r="G28" s="525">
        <v>7.8299999999999995E-2</v>
      </c>
      <c r="H28" s="318"/>
      <c r="I28" s="436">
        <v>601</v>
      </c>
      <c r="J28" s="436">
        <v>54</v>
      </c>
      <c r="K28" s="525">
        <v>8.9899999999999994E-2</v>
      </c>
      <c r="L28" s="318"/>
      <c r="M28" s="436">
        <v>724</v>
      </c>
      <c r="N28" s="436">
        <v>50</v>
      </c>
      <c r="O28" s="525">
        <v>6.9099999999999995E-2</v>
      </c>
      <c r="P28" s="318"/>
      <c r="Q28" s="436">
        <v>3</v>
      </c>
      <c r="R28" s="436">
        <v>0</v>
      </c>
      <c r="S28" s="511">
        <v>0</v>
      </c>
      <c r="T28" s="318"/>
      <c r="U28" s="525">
        <v>0.4526</v>
      </c>
      <c r="V28" s="525">
        <v>0.54520000000000002</v>
      </c>
      <c r="W28" s="423"/>
      <c r="X28" s="525">
        <v>0.51919999999999999</v>
      </c>
      <c r="Y28" s="525">
        <v>0.48080000000000001</v>
      </c>
      <c r="Z28" s="59"/>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row>
    <row r="29" spans="2:87" s="2" customFormat="1" ht="14.25">
      <c r="B29" s="421" t="s">
        <v>175</v>
      </c>
      <c r="C29" s="94" t="s">
        <v>177</v>
      </c>
      <c r="D29" s="422"/>
      <c r="E29" s="131">
        <v>1110</v>
      </c>
      <c r="F29" s="131">
        <v>69</v>
      </c>
      <c r="G29" s="523">
        <v>6.2199999999999998E-2</v>
      </c>
      <c r="H29" s="318"/>
      <c r="I29" s="131">
        <v>549</v>
      </c>
      <c r="J29" s="131">
        <v>26</v>
      </c>
      <c r="K29" s="523">
        <v>4.7399999999999998E-2</v>
      </c>
      <c r="L29" s="318"/>
      <c r="M29" s="131">
        <v>558</v>
      </c>
      <c r="N29" s="131">
        <v>43</v>
      </c>
      <c r="O29" s="523">
        <v>7.7100000000000002E-2</v>
      </c>
      <c r="P29" s="318"/>
      <c r="Q29" s="131">
        <v>3</v>
      </c>
      <c r="R29" s="131">
        <v>0</v>
      </c>
      <c r="S29" s="517">
        <v>0</v>
      </c>
      <c r="T29" s="318"/>
      <c r="U29" s="523">
        <v>0.49459999999999998</v>
      </c>
      <c r="V29" s="523">
        <v>0.50270000000000004</v>
      </c>
      <c r="W29" s="423"/>
      <c r="X29" s="523">
        <v>0.37680000000000002</v>
      </c>
      <c r="Y29" s="523">
        <v>0.62319999999999998</v>
      </c>
      <c r="Z29" s="59"/>
    </row>
    <row r="30" spans="2:87" s="135" customFormat="1" ht="14.25">
      <c r="B30" s="424" t="s">
        <v>175</v>
      </c>
      <c r="C30" s="247" t="s">
        <v>176</v>
      </c>
      <c r="D30" s="422"/>
      <c r="E30" s="436">
        <v>1557</v>
      </c>
      <c r="F30" s="436">
        <v>113</v>
      </c>
      <c r="G30" s="525">
        <v>7.2599999999999998E-2</v>
      </c>
      <c r="H30" s="318"/>
      <c r="I30" s="436">
        <v>728</v>
      </c>
      <c r="J30" s="436">
        <v>35</v>
      </c>
      <c r="K30" s="525">
        <v>4.8099999999999997E-2</v>
      </c>
      <c r="L30" s="318"/>
      <c r="M30" s="436">
        <v>826</v>
      </c>
      <c r="N30" s="436">
        <v>78</v>
      </c>
      <c r="O30" s="525">
        <v>9.4399999999999998E-2</v>
      </c>
      <c r="P30" s="318"/>
      <c r="Q30" s="436">
        <v>3</v>
      </c>
      <c r="R30" s="436">
        <v>0</v>
      </c>
      <c r="S30" s="511">
        <v>0</v>
      </c>
      <c r="T30" s="318"/>
      <c r="U30" s="525">
        <v>0.46760000000000002</v>
      </c>
      <c r="V30" s="525">
        <v>0.53049999999999997</v>
      </c>
      <c r="W30" s="423"/>
      <c r="X30" s="525">
        <v>0.30969999999999998</v>
      </c>
      <c r="Y30" s="525">
        <v>0.69030000000000002</v>
      </c>
      <c r="Z30" s="59"/>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row>
    <row r="31" spans="2:87" s="2" customFormat="1" ht="28.5">
      <c r="B31" s="421" t="s">
        <v>178</v>
      </c>
      <c r="C31" s="94" t="s">
        <v>179</v>
      </c>
      <c r="D31" s="422"/>
      <c r="E31" s="131">
        <v>631</v>
      </c>
      <c r="F31" s="131">
        <v>75</v>
      </c>
      <c r="G31" s="523">
        <v>0.11890000000000001</v>
      </c>
      <c r="H31" s="318"/>
      <c r="I31" s="131">
        <v>266</v>
      </c>
      <c r="J31" s="131">
        <v>30</v>
      </c>
      <c r="K31" s="523">
        <v>0.1128</v>
      </c>
      <c r="L31" s="318"/>
      <c r="M31" s="131">
        <v>365</v>
      </c>
      <c r="N31" s="131">
        <v>45</v>
      </c>
      <c r="O31" s="523">
        <v>0.12330000000000001</v>
      </c>
      <c r="P31" s="318"/>
      <c r="Q31" s="131">
        <v>0</v>
      </c>
      <c r="R31" s="131">
        <v>0</v>
      </c>
      <c r="S31" s="517">
        <v>0</v>
      </c>
      <c r="T31" s="318"/>
      <c r="U31" s="523">
        <v>0.42159999999999997</v>
      </c>
      <c r="V31" s="523">
        <v>0.57840000000000003</v>
      </c>
      <c r="W31" s="423"/>
      <c r="X31" s="523">
        <v>0.4</v>
      </c>
      <c r="Y31" s="523">
        <v>0.6</v>
      </c>
      <c r="Z31" s="59"/>
    </row>
    <row r="32" spans="2:87" s="135" customFormat="1" ht="14.25">
      <c r="B32" s="424" t="s">
        <v>180</v>
      </c>
      <c r="C32" s="247" t="s">
        <v>182</v>
      </c>
      <c r="D32" s="422"/>
      <c r="E32" s="436">
        <v>1263</v>
      </c>
      <c r="F32" s="436">
        <v>35</v>
      </c>
      <c r="G32" s="525">
        <v>2.7699999999999999E-2</v>
      </c>
      <c r="H32" s="318"/>
      <c r="I32" s="436">
        <v>508</v>
      </c>
      <c r="J32" s="436">
        <v>13</v>
      </c>
      <c r="K32" s="525">
        <v>2.5600000000000001E-2</v>
      </c>
      <c r="L32" s="318"/>
      <c r="M32" s="436">
        <v>755</v>
      </c>
      <c r="N32" s="436">
        <v>22</v>
      </c>
      <c r="O32" s="525">
        <v>2.9100000000000001E-2</v>
      </c>
      <c r="P32" s="318"/>
      <c r="Q32" s="436">
        <v>0</v>
      </c>
      <c r="R32" s="436">
        <v>0</v>
      </c>
      <c r="S32" s="511">
        <v>0</v>
      </c>
      <c r="T32" s="318"/>
      <c r="U32" s="525">
        <v>0.4022</v>
      </c>
      <c r="V32" s="525">
        <v>0.5978</v>
      </c>
      <c r="W32" s="423"/>
      <c r="X32" s="525">
        <v>0.37140000000000001</v>
      </c>
      <c r="Y32" s="525">
        <v>0.62860000000000005</v>
      </c>
      <c r="Z32" s="59"/>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row>
    <row r="33" spans="2:87" s="2" customFormat="1" ht="28.5">
      <c r="B33" s="421" t="s">
        <v>180</v>
      </c>
      <c r="C33" s="94" t="s">
        <v>181</v>
      </c>
      <c r="D33" s="422"/>
      <c r="E33" s="131">
        <v>3240</v>
      </c>
      <c r="F33" s="131">
        <v>110</v>
      </c>
      <c r="G33" s="523">
        <v>3.4000000000000002E-2</v>
      </c>
      <c r="H33" s="318"/>
      <c r="I33" s="131">
        <v>1208</v>
      </c>
      <c r="J33" s="131">
        <v>32</v>
      </c>
      <c r="K33" s="523">
        <v>2.6499999999999999E-2</v>
      </c>
      <c r="L33" s="318"/>
      <c r="M33" s="131">
        <v>2030</v>
      </c>
      <c r="N33" s="131">
        <v>78</v>
      </c>
      <c r="O33" s="523">
        <v>3.8399999999999997E-2</v>
      </c>
      <c r="P33" s="318"/>
      <c r="Q33" s="131">
        <v>2</v>
      </c>
      <c r="R33" s="131">
        <v>0</v>
      </c>
      <c r="S33" s="517">
        <v>0</v>
      </c>
      <c r="T33" s="318"/>
      <c r="U33" s="523">
        <v>0.37280000000000002</v>
      </c>
      <c r="V33" s="523">
        <v>0.62649999999999995</v>
      </c>
      <c r="W33" s="423"/>
      <c r="X33" s="523">
        <v>0.29089999999999999</v>
      </c>
      <c r="Y33" s="523">
        <v>0.70909999999999995</v>
      </c>
      <c r="Z33" s="59"/>
    </row>
    <row r="34" spans="2:87" s="135" customFormat="1" ht="14.25">
      <c r="B34" s="424" t="s">
        <v>180</v>
      </c>
      <c r="C34" s="247" t="s">
        <v>183</v>
      </c>
      <c r="D34" s="422"/>
      <c r="E34" s="436">
        <v>4361</v>
      </c>
      <c r="F34" s="436">
        <v>188</v>
      </c>
      <c r="G34" s="525">
        <v>4.3099999999999999E-2</v>
      </c>
      <c r="H34" s="318"/>
      <c r="I34" s="436">
        <v>1651</v>
      </c>
      <c r="J34" s="436">
        <v>78</v>
      </c>
      <c r="K34" s="525">
        <v>4.7199999999999999E-2</v>
      </c>
      <c r="L34" s="318"/>
      <c r="M34" s="436">
        <v>2707</v>
      </c>
      <c r="N34" s="436">
        <v>110</v>
      </c>
      <c r="O34" s="525">
        <v>4.0599999999999997E-2</v>
      </c>
      <c r="P34" s="318"/>
      <c r="Q34" s="436">
        <v>3</v>
      </c>
      <c r="R34" s="436">
        <v>0</v>
      </c>
      <c r="S34" s="511">
        <v>0</v>
      </c>
      <c r="T34" s="318"/>
      <c r="U34" s="525">
        <v>0.37859999999999999</v>
      </c>
      <c r="V34" s="525">
        <v>0.62070000000000003</v>
      </c>
      <c r="W34" s="423"/>
      <c r="X34" s="525">
        <v>0.41489999999999999</v>
      </c>
      <c r="Y34" s="525">
        <v>0.58509999999999995</v>
      </c>
      <c r="Z34" s="59"/>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row>
    <row r="35" spans="2:87" s="2" customFormat="1" ht="14.25">
      <c r="B35" s="421" t="s">
        <v>184</v>
      </c>
      <c r="C35" s="94" t="s">
        <v>185</v>
      </c>
      <c r="D35" s="422"/>
      <c r="E35" s="131">
        <v>2823</v>
      </c>
      <c r="F35" s="131">
        <v>128</v>
      </c>
      <c r="G35" s="523">
        <v>4.53E-2</v>
      </c>
      <c r="H35" s="318"/>
      <c r="I35" s="131">
        <v>1110</v>
      </c>
      <c r="J35" s="131">
        <v>55</v>
      </c>
      <c r="K35" s="523">
        <v>4.9500000000000002E-2</v>
      </c>
      <c r="L35" s="318"/>
      <c r="M35" s="131">
        <v>1711</v>
      </c>
      <c r="N35" s="131">
        <v>73</v>
      </c>
      <c r="O35" s="523">
        <v>4.2700000000000002E-2</v>
      </c>
      <c r="P35" s="318"/>
      <c r="Q35" s="131">
        <v>2</v>
      </c>
      <c r="R35" s="131">
        <v>0</v>
      </c>
      <c r="S35" s="517">
        <v>0</v>
      </c>
      <c r="T35" s="318"/>
      <c r="U35" s="523">
        <v>0.39319999999999999</v>
      </c>
      <c r="V35" s="523">
        <v>0.60609999999999997</v>
      </c>
      <c r="W35" s="423"/>
      <c r="X35" s="523">
        <v>0.42970000000000003</v>
      </c>
      <c r="Y35" s="523">
        <v>0.57030000000000003</v>
      </c>
      <c r="Z35" s="59"/>
    </row>
    <row r="36" spans="2:87" s="135" customFormat="1" ht="28.5">
      <c r="B36" s="424" t="s">
        <v>186</v>
      </c>
      <c r="C36" s="247" t="s">
        <v>187</v>
      </c>
      <c r="D36" s="422"/>
      <c r="E36" s="436">
        <v>1068</v>
      </c>
      <c r="F36" s="436">
        <v>70</v>
      </c>
      <c r="G36" s="525">
        <v>6.5500000000000003E-2</v>
      </c>
      <c r="H36" s="318"/>
      <c r="I36" s="436">
        <v>465</v>
      </c>
      <c r="J36" s="436">
        <v>25</v>
      </c>
      <c r="K36" s="525">
        <v>5.3800000000000001E-2</v>
      </c>
      <c r="L36" s="318"/>
      <c r="M36" s="436">
        <v>602</v>
      </c>
      <c r="N36" s="436">
        <v>45</v>
      </c>
      <c r="O36" s="525">
        <v>7.4800000000000005E-2</v>
      </c>
      <c r="P36" s="318"/>
      <c r="Q36" s="436">
        <v>1</v>
      </c>
      <c r="R36" s="436">
        <v>0</v>
      </c>
      <c r="S36" s="511">
        <v>0</v>
      </c>
      <c r="T36" s="318"/>
      <c r="U36" s="525">
        <v>0.43540000000000001</v>
      </c>
      <c r="V36" s="525">
        <v>0.56369999999999998</v>
      </c>
      <c r="W36" s="423"/>
      <c r="X36" s="525">
        <v>0.35709999999999997</v>
      </c>
      <c r="Y36" s="525">
        <v>0.64290000000000003</v>
      </c>
      <c r="Z36" s="59"/>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row>
    <row r="37" spans="2:87" s="2" customFormat="1" ht="14.25" customHeight="1">
      <c r="B37" s="421" t="s">
        <v>188</v>
      </c>
      <c r="C37" s="94" t="s">
        <v>190</v>
      </c>
      <c r="D37" s="422"/>
      <c r="E37" s="131">
        <v>2155</v>
      </c>
      <c r="F37" s="131">
        <v>145</v>
      </c>
      <c r="G37" s="523">
        <v>6.7299999999999999E-2</v>
      </c>
      <c r="H37" s="318"/>
      <c r="I37" s="131">
        <v>893</v>
      </c>
      <c r="J37" s="131">
        <v>56</v>
      </c>
      <c r="K37" s="523">
        <v>6.2700000000000006E-2</v>
      </c>
      <c r="L37" s="318"/>
      <c r="M37" s="131">
        <v>1258</v>
      </c>
      <c r="N37" s="131">
        <v>89</v>
      </c>
      <c r="O37" s="523">
        <v>7.0699999999999999E-2</v>
      </c>
      <c r="P37" s="318"/>
      <c r="Q37" s="131">
        <v>4</v>
      </c>
      <c r="R37" s="131">
        <v>0</v>
      </c>
      <c r="S37" s="517">
        <v>0</v>
      </c>
      <c r="T37" s="318"/>
      <c r="U37" s="523">
        <v>0.41439999999999999</v>
      </c>
      <c r="V37" s="523">
        <v>0.58379999999999999</v>
      </c>
      <c r="W37" s="423"/>
      <c r="X37" s="523">
        <v>0.38619999999999999</v>
      </c>
      <c r="Y37" s="523">
        <v>0.61380000000000001</v>
      </c>
      <c r="Z37" s="59"/>
    </row>
    <row r="38" spans="2:87" s="135" customFormat="1" ht="14.25">
      <c r="B38" s="424" t="s">
        <v>188</v>
      </c>
      <c r="C38" s="247" t="s">
        <v>189</v>
      </c>
      <c r="D38" s="422"/>
      <c r="E38" s="436">
        <v>1716</v>
      </c>
      <c r="F38" s="436">
        <v>108</v>
      </c>
      <c r="G38" s="525">
        <v>6.2899999999999998E-2</v>
      </c>
      <c r="H38" s="318"/>
      <c r="I38" s="436">
        <v>694</v>
      </c>
      <c r="J38" s="436">
        <v>47</v>
      </c>
      <c r="K38" s="525">
        <v>6.7699999999999996E-2</v>
      </c>
      <c r="L38" s="318"/>
      <c r="M38" s="436">
        <v>1021</v>
      </c>
      <c r="N38" s="436">
        <v>61</v>
      </c>
      <c r="O38" s="525">
        <v>5.9700000000000003E-2</v>
      </c>
      <c r="P38" s="318"/>
      <c r="Q38" s="436">
        <v>1</v>
      </c>
      <c r="R38" s="436">
        <v>0</v>
      </c>
      <c r="S38" s="511">
        <v>0</v>
      </c>
      <c r="T38" s="318"/>
      <c r="U38" s="525">
        <v>0.40439999999999998</v>
      </c>
      <c r="V38" s="525">
        <v>0.59499999999999997</v>
      </c>
      <c r="W38" s="423"/>
      <c r="X38" s="525">
        <v>0.43519999999999998</v>
      </c>
      <c r="Y38" s="525">
        <v>0.56479999999999997</v>
      </c>
      <c r="Z38" s="59"/>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row>
    <row r="39" spans="2:87" s="2" customFormat="1" ht="14.25">
      <c r="B39" s="421" t="s">
        <v>191</v>
      </c>
      <c r="C39" s="94" t="s">
        <v>192</v>
      </c>
      <c r="D39" s="422"/>
      <c r="E39" s="131">
        <v>1419</v>
      </c>
      <c r="F39" s="131">
        <v>105</v>
      </c>
      <c r="G39" s="523">
        <v>7.3999999999999996E-2</v>
      </c>
      <c r="H39" s="318"/>
      <c r="I39" s="131">
        <v>638</v>
      </c>
      <c r="J39" s="131">
        <v>46</v>
      </c>
      <c r="K39" s="523">
        <v>7.2099999999999997E-2</v>
      </c>
      <c r="L39" s="318"/>
      <c r="M39" s="131">
        <v>778</v>
      </c>
      <c r="N39" s="131">
        <v>59</v>
      </c>
      <c r="O39" s="523">
        <v>7.5800000000000006E-2</v>
      </c>
      <c r="P39" s="318"/>
      <c r="Q39" s="131">
        <v>3</v>
      </c>
      <c r="R39" s="131">
        <v>0</v>
      </c>
      <c r="S39" s="517">
        <v>0</v>
      </c>
      <c r="T39" s="318"/>
      <c r="U39" s="523">
        <v>0.4496</v>
      </c>
      <c r="V39" s="523">
        <v>0.54830000000000001</v>
      </c>
      <c r="W39" s="423"/>
      <c r="X39" s="523">
        <v>0.43809999999999999</v>
      </c>
      <c r="Y39" s="523">
        <v>0.56189999999999996</v>
      </c>
      <c r="Z39" s="59"/>
    </row>
    <row r="40" spans="2:87" s="135" customFormat="1" ht="28.5">
      <c r="B40" s="424" t="s">
        <v>193</v>
      </c>
      <c r="C40" s="247" t="s">
        <v>195</v>
      </c>
      <c r="D40" s="422"/>
      <c r="E40" s="436">
        <v>1030</v>
      </c>
      <c r="F40" s="436">
        <v>79</v>
      </c>
      <c r="G40" s="525">
        <v>7.6700000000000004E-2</v>
      </c>
      <c r="H40" s="318"/>
      <c r="I40" s="436">
        <v>464</v>
      </c>
      <c r="J40" s="436">
        <v>29</v>
      </c>
      <c r="K40" s="525">
        <v>6.25E-2</v>
      </c>
      <c r="L40" s="318"/>
      <c r="M40" s="436">
        <v>563</v>
      </c>
      <c r="N40" s="436">
        <v>50</v>
      </c>
      <c r="O40" s="525">
        <v>8.8800000000000004E-2</v>
      </c>
      <c r="P40" s="318"/>
      <c r="Q40" s="436">
        <v>3</v>
      </c>
      <c r="R40" s="436">
        <v>0</v>
      </c>
      <c r="S40" s="511">
        <v>0</v>
      </c>
      <c r="T40" s="318"/>
      <c r="U40" s="525">
        <v>0.45050000000000001</v>
      </c>
      <c r="V40" s="525">
        <v>0.54659999999999997</v>
      </c>
      <c r="W40" s="423"/>
      <c r="X40" s="525">
        <v>0.36709999999999998</v>
      </c>
      <c r="Y40" s="525">
        <v>0.63290000000000002</v>
      </c>
      <c r="Z40" s="59"/>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row>
    <row r="41" spans="2:87" s="2" customFormat="1" ht="28.5">
      <c r="B41" s="421" t="s">
        <v>193</v>
      </c>
      <c r="C41" s="94" t="s">
        <v>194</v>
      </c>
      <c r="D41" s="422"/>
      <c r="E41" s="131">
        <v>1635</v>
      </c>
      <c r="F41" s="131">
        <v>63</v>
      </c>
      <c r="G41" s="523">
        <v>3.85E-2</v>
      </c>
      <c r="H41" s="318"/>
      <c r="I41" s="131">
        <v>751</v>
      </c>
      <c r="J41" s="131">
        <v>27</v>
      </c>
      <c r="K41" s="523">
        <v>3.5999999999999997E-2</v>
      </c>
      <c r="L41" s="318"/>
      <c r="M41" s="131">
        <v>881</v>
      </c>
      <c r="N41" s="131">
        <v>36</v>
      </c>
      <c r="O41" s="523">
        <v>4.0899999999999999E-2</v>
      </c>
      <c r="P41" s="318"/>
      <c r="Q41" s="131">
        <v>3</v>
      </c>
      <c r="R41" s="131">
        <v>0</v>
      </c>
      <c r="S41" s="517">
        <v>0</v>
      </c>
      <c r="T41" s="318"/>
      <c r="U41" s="523">
        <v>0.45929999999999999</v>
      </c>
      <c r="V41" s="523">
        <v>0.53879999999999995</v>
      </c>
      <c r="W41" s="423"/>
      <c r="X41" s="523">
        <v>0.42859999999999998</v>
      </c>
      <c r="Y41" s="523">
        <v>0.57140000000000002</v>
      </c>
      <c r="Z41" s="59"/>
    </row>
    <row r="42" spans="2:87" s="135" customFormat="1" ht="28.5">
      <c r="B42" s="424" t="s">
        <v>193</v>
      </c>
      <c r="C42" s="247" t="s">
        <v>196</v>
      </c>
      <c r="D42" s="422"/>
      <c r="E42" s="436">
        <v>1246</v>
      </c>
      <c r="F42" s="436">
        <v>81</v>
      </c>
      <c r="G42" s="525">
        <v>6.5000000000000002E-2</v>
      </c>
      <c r="H42" s="318"/>
      <c r="I42" s="436">
        <v>565</v>
      </c>
      <c r="J42" s="436">
        <v>38</v>
      </c>
      <c r="K42" s="525">
        <v>6.7299999999999999E-2</v>
      </c>
      <c r="L42" s="318"/>
      <c r="M42" s="436">
        <v>680</v>
      </c>
      <c r="N42" s="436">
        <v>43</v>
      </c>
      <c r="O42" s="525">
        <v>6.3200000000000006E-2</v>
      </c>
      <c r="P42" s="318"/>
      <c r="Q42" s="436">
        <v>1</v>
      </c>
      <c r="R42" s="436">
        <v>0</v>
      </c>
      <c r="S42" s="511">
        <v>0</v>
      </c>
      <c r="T42" s="318"/>
      <c r="U42" s="525">
        <v>0.45350000000000001</v>
      </c>
      <c r="V42" s="525">
        <v>0.54569999999999996</v>
      </c>
      <c r="W42" s="423"/>
      <c r="X42" s="525">
        <v>0.46910000000000002</v>
      </c>
      <c r="Y42" s="525">
        <v>0.53090000000000004</v>
      </c>
      <c r="Z42" s="59"/>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row>
    <row r="43" spans="2:87" s="2" customFormat="1" ht="28.5">
      <c r="B43" s="421" t="s">
        <v>197</v>
      </c>
      <c r="C43" s="94" t="s">
        <v>198</v>
      </c>
      <c r="D43" s="422"/>
      <c r="E43" s="131">
        <v>173</v>
      </c>
      <c r="F43" s="131">
        <v>40</v>
      </c>
      <c r="G43" s="523">
        <v>0.23119999999999999</v>
      </c>
      <c r="H43" s="318"/>
      <c r="I43" s="131">
        <v>71</v>
      </c>
      <c r="J43" s="131">
        <v>16</v>
      </c>
      <c r="K43" s="523">
        <v>0.22539999999999999</v>
      </c>
      <c r="L43" s="318"/>
      <c r="M43" s="131">
        <v>102</v>
      </c>
      <c r="N43" s="131">
        <v>24</v>
      </c>
      <c r="O43" s="523">
        <v>0.23530000000000001</v>
      </c>
      <c r="P43" s="318"/>
      <c r="Q43" s="131">
        <v>0</v>
      </c>
      <c r="R43" s="131">
        <v>0</v>
      </c>
      <c r="S43" s="517">
        <v>0</v>
      </c>
      <c r="T43" s="318"/>
      <c r="U43" s="523">
        <v>0.41039999999999999</v>
      </c>
      <c r="V43" s="523">
        <v>0.58960000000000001</v>
      </c>
      <c r="W43" s="423"/>
      <c r="X43" s="523">
        <v>0.4</v>
      </c>
      <c r="Y43" s="523">
        <v>0.6</v>
      </c>
      <c r="Z43" s="59"/>
    </row>
    <row r="44" spans="2:87" s="135" customFormat="1" ht="28.5">
      <c r="B44" s="424" t="s">
        <v>199</v>
      </c>
      <c r="C44" s="247" t="s">
        <v>200</v>
      </c>
      <c r="D44" s="422"/>
      <c r="E44" s="436">
        <v>1102</v>
      </c>
      <c r="F44" s="436">
        <v>82</v>
      </c>
      <c r="G44" s="525">
        <v>7.4399999999999994E-2</v>
      </c>
      <c r="H44" s="318"/>
      <c r="I44" s="436">
        <v>453</v>
      </c>
      <c r="J44" s="436">
        <v>32</v>
      </c>
      <c r="K44" s="525">
        <v>7.0599999999999996E-2</v>
      </c>
      <c r="L44" s="318"/>
      <c r="M44" s="436">
        <v>647</v>
      </c>
      <c r="N44" s="436">
        <v>49</v>
      </c>
      <c r="O44" s="525">
        <v>7.5700000000000003E-2</v>
      </c>
      <c r="P44" s="318"/>
      <c r="Q44" s="436">
        <v>2</v>
      </c>
      <c r="R44" s="436">
        <v>1</v>
      </c>
      <c r="S44" s="524">
        <v>0.5</v>
      </c>
      <c r="T44" s="318"/>
      <c r="U44" s="525">
        <v>0.41110000000000002</v>
      </c>
      <c r="V44" s="525">
        <v>0.58709999999999996</v>
      </c>
      <c r="W44" s="423"/>
      <c r="X44" s="525">
        <v>0.39019999999999999</v>
      </c>
      <c r="Y44" s="525">
        <v>0.59760000000000002</v>
      </c>
      <c r="Z44" s="59"/>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row>
    <row r="45" spans="2:87" s="2" customFormat="1" ht="28.5">
      <c r="B45" s="421" t="s">
        <v>199</v>
      </c>
      <c r="C45" s="94" t="s">
        <v>201</v>
      </c>
      <c r="D45" s="422"/>
      <c r="E45" s="131">
        <v>364</v>
      </c>
      <c r="F45" s="131">
        <v>52</v>
      </c>
      <c r="G45" s="523">
        <v>0.1429</v>
      </c>
      <c r="H45" s="318"/>
      <c r="I45" s="131">
        <v>148</v>
      </c>
      <c r="J45" s="131">
        <v>23</v>
      </c>
      <c r="K45" s="523">
        <v>0.15540000000000001</v>
      </c>
      <c r="L45" s="318"/>
      <c r="M45" s="131">
        <v>216</v>
      </c>
      <c r="N45" s="131">
        <v>29</v>
      </c>
      <c r="O45" s="523">
        <v>0.1343</v>
      </c>
      <c r="P45" s="318"/>
      <c r="Q45" s="131">
        <v>0</v>
      </c>
      <c r="R45" s="131">
        <v>0</v>
      </c>
      <c r="S45" s="517">
        <v>0</v>
      </c>
      <c r="T45" s="318"/>
      <c r="U45" s="523">
        <v>0.40660000000000002</v>
      </c>
      <c r="V45" s="523">
        <v>0.59340000000000004</v>
      </c>
      <c r="W45" s="423"/>
      <c r="X45" s="523">
        <v>0.44230000000000003</v>
      </c>
      <c r="Y45" s="523">
        <v>0.55769999999999997</v>
      </c>
      <c r="Z45" s="59"/>
    </row>
    <row r="46" spans="2:87" s="135" customFormat="1" ht="14.25">
      <c r="B46" s="424" t="s">
        <v>202</v>
      </c>
      <c r="C46" s="247" t="s">
        <v>203</v>
      </c>
      <c r="D46" s="422"/>
      <c r="E46" s="436">
        <v>2072</v>
      </c>
      <c r="F46" s="436">
        <v>116</v>
      </c>
      <c r="G46" s="525">
        <v>5.6000000000000001E-2</v>
      </c>
      <c r="H46" s="318"/>
      <c r="I46" s="436">
        <v>1069</v>
      </c>
      <c r="J46" s="436">
        <v>60</v>
      </c>
      <c r="K46" s="525">
        <v>5.6099999999999997E-2</v>
      </c>
      <c r="L46" s="318"/>
      <c r="M46" s="436">
        <v>1000</v>
      </c>
      <c r="N46" s="436">
        <v>55</v>
      </c>
      <c r="O46" s="525">
        <v>5.5E-2</v>
      </c>
      <c r="P46" s="318"/>
      <c r="Q46" s="436">
        <v>3</v>
      </c>
      <c r="R46" s="436">
        <v>1</v>
      </c>
      <c r="S46" s="511">
        <v>0.33333333333333331</v>
      </c>
      <c r="T46" s="318"/>
      <c r="U46" s="525">
        <v>0.51590000000000003</v>
      </c>
      <c r="V46" s="525">
        <v>0.48259999999999997</v>
      </c>
      <c r="W46" s="423"/>
      <c r="X46" s="525">
        <v>0.51719999999999999</v>
      </c>
      <c r="Y46" s="525">
        <v>0.47410000000000002</v>
      </c>
      <c r="Z46" s="59"/>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row>
    <row r="47" spans="2:87" s="2" customFormat="1" ht="28.5">
      <c r="B47" s="421" t="s">
        <v>202</v>
      </c>
      <c r="C47" s="94" t="s">
        <v>204</v>
      </c>
      <c r="D47" s="422"/>
      <c r="E47" s="131">
        <v>705</v>
      </c>
      <c r="F47" s="131">
        <v>52</v>
      </c>
      <c r="G47" s="523">
        <v>7.3800000000000004E-2</v>
      </c>
      <c r="H47" s="318"/>
      <c r="I47" s="131">
        <v>340</v>
      </c>
      <c r="J47" s="131">
        <v>21</v>
      </c>
      <c r="K47" s="523">
        <v>6.1800000000000001E-2</v>
      </c>
      <c r="L47" s="318"/>
      <c r="M47" s="131">
        <v>361</v>
      </c>
      <c r="N47" s="131">
        <v>31</v>
      </c>
      <c r="O47" s="523">
        <v>8.5900000000000004E-2</v>
      </c>
      <c r="P47" s="318"/>
      <c r="Q47" s="131">
        <v>4</v>
      </c>
      <c r="R47" s="131">
        <v>0</v>
      </c>
      <c r="S47" s="517">
        <v>0</v>
      </c>
      <c r="T47" s="318"/>
      <c r="U47" s="523">
        <v>0.48230000000000001</v>
      </c>
      <c r="V47" s="523">
        <v>0.5121</v>
      </c>
      <c r="W47" s="423"/>
      <c r="X47" s="523">
        <v>0.40379999999999999</v>
      </c>
      <c r="Y47" s="523">
        <v>0.59619999999999995</v>
      </c>
      <c r="Z47" s="59"/>
    </row>
    <row r="48" spans="2:87" s="135" customFormat="1" ht="14.25">
      <c r="B48" s="424" t="s">
        <v>205</v>
      </c>
      <c r="C48" s="247" t="s">
        <v>206</v>
      </c>
      <c r="D48" s="422"/>
      <c r="E48" s="436">
        <v>2767</v>
      </c>
      <c r="F48" s="436">
        <v>89</v>
      </c>
      <c r="G48" s="525">
        <v>3.2199999999999999E-2</v>
      </c>
      <c r="H48" s="318"/>
      <c r="I48" s="436">
        <v>1028</v>
      </c>
      <c r="J48" s="436">
        <v>38</v>
      </c>
      <c r="K48" s="525">
        <v>3.6999999999999998E-2</v>
      </c>
      <c r="L48" s="318"/>
      <c r="M48" s="436">
        <v>1735</v>
      </c>
      <c r="N48" s="436">
        <v>51</v>
      </c>
      <c r="O48" s="525">
        <v>2.9399999999999999E-2</v>
      </c>
      <c r="P48" s="318"/>
      <c r="Q48" s="436">
        <v>4</v>
      </c>
      <c r="R48" s="436">
        <v>0</v>
      </c>
      <c r="S48" s="511">
        <v>0</v>
      </c>
      <c r="T48" s="318"/>
      <c r="U48" s="525">
        <v>0.3715</v>
      </c>
      <c r="V48" s="525">
        <v>0.627</v>
      </c>
      <c r="W48" s="423"/>
      <c r="X48" s="525">
        <v>0.42699999999999999</v>
      </c>
      <c r="Y48" s="525">
        <v>0.57299999999999995</v>
      </c>
      <c r="Z48" s="59"/>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row>
    <row r="49" spans="2:87" s="2" customFormat="1" ht="28.5">
      <c r="B49" s="421" t="s">
        <v>207</v>
      </c>
      <c r="C49" s="94" t="s">
        <v>208</v>
      </c>
      <c r="D49" s="422"/>
      <c r="E49" s="131">
        <v>1746</v>
      </c>
      <c r="F49" s="131">
        <v>82</v>
      </c>
      <c r="G49" s="523">
        <v>4.7E-2</v>
      </c>
      <c r="H49" s="318"/>
      <c r="I49" s="131">
        <v>875</v>
      </c>
      <c r="J49" s="131">
        <v>49</v>
      </c>
      <c r="K49" s="523">
        <v>5.6000000000000001E-2</v>
      </c>
      <c r="L49" s="318"/>
      <c r="M49" s="131">
        <v>871</v>
      </c>
      <c r="N49" s="131">
        <v>33</v>
      </c>
      <c r="O49" s="523">
        <v>3.7900000000000003E-2</v>
      </c>
      <c r="P49" s="318"/>
      <c r="Q49" s="131">
        <v>0</v>
      </c>
      <c r="R49" s="131">
        <v>0</v>
      </c>
      <c r="S49" s="517">
        <v>0</v>
      </c>
      <c r="T49" s="318"/>
      <c r="U49" s="523">
        <v>0.50109999999999999</v>
      </c>
      <c r="V49" s="523">
        <v>0.49890000000000001</v>
      </c>
      <c r="W49" s="423"/>
      <c r="X49" s="523">
        <v>0.59760000000000002</v>
      </c>
      <c r="Y49" s="523">
        <v>0.40239999999999998</v>
      </c>
      <c r="Z49" s="59"/>
    </row>
    <row r="50" spans="2:87" s="135" customFormat="1" ht="28.5">
      <c r="B50" s="424" t="s">
        <v>209</v>
      </c>
      <c r="C50" s="247" t="s">
        <v>211</v>
      </c>
      <c r="D50" s="422"/>
      <c r="E50" s="436">
        <v>1895</v>
      </c>
      <c r="F50" s="436">
        <v>84</v>
      </c>
      <c r="G50" s="525">
        <v>4.4299999999999999E-2</v>
      </c>
      <c r="H50" s="318"/>
      <c r="I50" s="436">
        <v>734</v>
      </c>
      <c r="J50" s="436">
        <v>38</v>
      </c>
      <c r="K50" s="525">
        <v>5.1799999999999999E-2</v>
      </c>
      <c r="L50" s="318"/>
      <c r="M50" s="436">
        <v>1159</v>
      </c>
      <c r="N50" s="436">
        <v>46</v>
      </c>
      <c r="O50" s="525">
        <v>3.9699999999999999E-2</v>
      </c>
      <c r="P50" s="318"/>
      <c r="Q50" s="436">
        <v>2</v>
      </c>
      <c r="R50" s="436">
        <v>0</v>
      </c>
      <c r="S50" s="511">
        <v>0</v>
      </c>
      <c r="T50" s="318"/>
      <c r="U50" s="525">
        <v>0.38729999999999998</v>
      </c>
      <c r="V50" s="525">
        <v>0.61160000000000003</v>
      </c>
      <c r="W50" s="423"/>
      <c r="X50" s="525">
        <v>0.45240000000000002</v>
      </c>
      <c r="Y50" s="525">
        <v>0.54759999999999998</v>
      </c>
      <c r="Z50" s="59"/>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row>
    <row r="51" spans="2:87" s="2" customFormat="1" ht="14.25">
      <c r="B51" s="421" t="s">
        <v>209</v>
      </c>
      <c r="C51" s="94" t="s">
        <v>212</v>
      </c>
      <c r="D51" s="422"/>
      <c r="E51" s="131">
        <v>3125</v>
      </c>
      <c r="F51" s="131">
        <v>380</v>
      </c>
      <c r="G51" s="523">
        <v>0.1216</v>
      </c>
      <c r="H51" s="318"/>
      <c r="I51" s="131">
        <v>1198</v>
      </c>
      <c r="J51" s="131">
        <v>134</v>
      </c>
      <c r="K51" s="523">
        <v>0.1119</v>
      </c>
      <c r="L51" s="318"/>
      <c r="M51" s="131">
        <v>1925</v>
      </c>
      <c r="N51" s="131">
        <v>246</v>
      </c>
      <c r="O51" s="523">
        <v>0.1278</v>
      </c>
      <c r="P51" s="318"/>
      <c r="Q51" s="131">
        <v>2</v>
      </c>
      <c r="R51" s="131">
        <v>0</v>
      </c>
      <c r="S51" s="517">
        <v>0</v>
      </c>
      <c r="T51" s="318"/>
      <c r="U51" s="523">
        <v>0.38340000000000002</v>
      </c>
      <c r="V51" s="523">
        <v>0.61599999999999999</v>
      </c>
      <c r="W51" s="423"/>
      <c r="X51" s="523">
        <v>0.35260000000000002</v>
      </c>
      <c r="Y51" s="523">
        <v>0.64739999999999998</v>
      </c>
      <c r="Z51" s="59"/>
    </row>
    <row r="52" spans="2:87" s="135" customFormat="1" ht="14.25">
      <c r="B52" s="424" t="s">
        <v>209</v>
      </c>
      <c r="C52" s="247" t="s">
        <v>210</v>
      </c>
      <c r="D52" s="422"/>
      <c r="E52" s="436">
        <v>594</v>
      </c>
      <c r="F52" s="436">
        <v>46</v>
      </c>
      <c r="G52" s="525">
        <v>7.7399999999999997E-2</v>
      </c>
      <c r="H52" s="318"/>
      <c r="I52" s="436">
        <v>209</v>
      </c>
      <c r="J52" s="436">
        <v>16</v>
      </c>
      <c r="K52" s="525">
        <v>7.6600000000000001E-2</v>
      </c>
      <c r="L52" s="318"/>
      <c r="M52" s="436">
        <v>384</v>
      </c>
      <c r="N52" s="436">
        <v>30</v>
      </c>
      <c r="O52" s="525">
        <v>7.8100000000000003E-2</v>
      </c>
      <c r="P52" s="318"/>
      <c r="Q52" s="436">
        <v>1</v>
      </c>
      <c r="R52" s="436">
        <v>0</v>
      </c>
      <c r="S52" s="511">
        <v>0</v>
      </c>
      <c r="T52" s="318"/>
      <c r="U52" s="525">
        <v>0.35189999999999999</v>
      </c>
      <c r="V52" s="525">
        <v>0.64649999999999996</v>
      </c>
      <c r="W52" s="423"/>
      <c r="X52" s="525">
        <v>0.3478</v>
      </c>
      <c r="Y52" s="525">
        <v>0.6522</v>
      </c>
      <c r="Z52" s="59"/>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row>
    <row r="53" spans="2:87" s="2" customFormat="1" ht="28.5">
      <c r="B53" s="421" t="s">
        <v>209</v>
      </c>
      <c r="C53" s="94" t="s">
        <v>213</v>
      </c>
      <c r="D53" s="422"/>
      <c r="E53" s="131">
        <v>2358</v>
      </c>
      <c r="F53" s="131">
        <v>94</v>
      </c>
      <c r="G53" s="523">
        <v>3.9899999999999998E-2</v>
      </c>
      <c r="H53" s="318"/>
      <c r="I53" s="131">
        <v>986</v>
      </c>
      <c r="J53" s="131">
        <v>39</v>
      </c>
      <c r="K53" s="523">
        <v>3.9600000000000003E-2</v>
      </c>
      <c r="L53" s="318"/>
      <c r="M53" s="131">
        <v>1368</v>
      </c>
      <c r="N53" s="131">
        <v>55</v>
      </c>
      <c r="O53" s="523">
        <v>4.02E-2</v>
      </c>
      <c r="P53" s="318"/>
      <c r="Q53" s="131">
        <v>4</v>
      </c>
      <c r="R53" s="131">
        <v>0</v>
      </c>
      <c r="S53" s="517">
        <v>0</v>
      </c>
      <c r="T53" s="318"/>
      <c r="U53" s="523">
        <v>0.41820000000000002</v>
      </c>
      <c r="V53" s="523">
        <v>0.58020000000000005</v>
      </c>
      <c r="W53" s="423"/>
      <c r="X53" s="523">
        <v>0.41489999999999999</v>
      </c>
      <c r="Y53" s="523">
        <v>0.58509999999999995</v>
      </c>
      <c r="Z53" s="59"/>
    </row>
    <row r="54" spans="2:87" s="135" customFormat="1" ht="28.5">
      <c r="B54" s="424" t="s">
        <v>209</v>
      </c>
      <c r="C54" s="247" t="s">
        <v>214</v>
      </c>
      <c r="D54" s="422"/>
      <c r="E54" s="436">
        <v>2867</v>
      </c>
      <c r="F54" s="436">
        <v>214</v>
      </c>
      <c r="G54" s="525">
        <v>7.46E-2</v>
      </c>
      <c r="H54" s="318"/>
      <c r="I54" s="436">
        <v>1141</v>
      </c>
      <c r="J54" s="436">
        <v>105</v>
      </c>
      <c r="K54" s="525">
        <v>9.1999999999999998E-2</v>
      </c>
      <c r="L54" s="318"/>
      <c r="M54" s="436">
        <v>1723</v>
      </c>
      <c r="N54" s="436">
        <v>109</v>
      </c>
      <c r="O54" s="525">
        <v>6.3299999999999995E-2</v>
      </c>
      <c r="P54" s="318"/>
      <c r="Q54" s="436">
        <v>3</v>
      </c>
      <c r="R54" s="436">
        <v>0</v>
      </c>
      <c r="S54" s="511">
        <v>0</v>
      </c>
      <c r="T54" s="318"/>
      <c r="U54" s="525">
        <v>0.39800000000000002</v>
      </c>
      <c r="V54" s="525">
        <v>0.60099999999999998</v>
      </c>
      <c r="W54" s="423"/>
      <c r="X54" s="525">
        <v>0.49070000000000003</v>
      </c>
      <c r="Y54" s="525">
        <v>0.50929999999999997</v>
      </c>
      <c r="Z54" s="59"/>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row>
    <row r="55" spans="2:87" s="2" customFormat="1" ht="28.5">
      <c r="B55" s="421" t="s">
        <v>215</v>
      </c>
      <c r="C55" s="94" t="s">
        <v>217</v>
      </c>
      <c r="D55" s="422"/>
      <c r="E55" s="131">
        <v>1264</v>
      </c>
      <c r="F55" s="131">
        <v>123</v>
      </c>
      <c r="G55" s="523">
        <v>9.7299999999999998E-2</v>
      </c>
      <c r="H55" s="318"/>
      <c r="I55" s="131">
        <v>586</v>
      </c>
      <c r="J55" s="131">
        <v>46</v>
      </c>
      <c r="K55" s="523">
        <v>7.85E-2</v>
      </c>
      <c r="L55" s="318"/>
      <c r="M55" s="131">
        <v>675</v>
      </c>
      <c r="N55" s="131">
        <v>77</v>
      </c>
      <c r="O55" s="523">
        <v>0.11409999999999999</v>
      </c>
      <c r="P55" s="318"/>
      <c r="Q55" s="131">
        <v>3</v>
      </c>
      <c r="R55" s="131">
        <v>0</v>
      </c>
      <c r="S55" s="517">
        <v>0</v>
      </c>
      <c r="T55" s="318"/>
      <c r="U55" s="523">
        <v>0.46360000000000001</v>
      </c>
      <c r="V55" s="523">
        <v>0.53400000000000003</v>
      </c>
      <c r="W55" s="423"/>
      <c r="X55" s="523">
        <v>0.374</v>
      </c>
      <c r="Y55" s="523">
        <v>0.626</v>
      </c>
      <c r="Z55" s="59"/>
    </row>
    <row r="56" spans="2:87" s="135" customFormat="1" ht="28.5">
      <c r="B56" s="424" t="s">
        <v>215</v>
      </c>
      <c r="C56" s="247" t="s">
        <v>216</v>
      </c>
      <c r="D56" s="422"/>
      <c r="E56" s="436">
        <v>1668</v>
      </c>
      <c r="F56" s="436">
        <v>78</v>
      </c>
      <c r="G56" s="525">
        <v>4.6800000000000001E-2</v>
      </c>
      <c r="H56" s="318"/>
      <c r="I56" s="436">
        <v>697</v>
      </c>
      <c r="J56" s="436">
        <v>35</v>
      </c>
      <c r="K56" s="525">
        <v>5.0200000000000002E-2</v>
      </c>
      <c r="L56" s="318"/>
      <c r="M56" s="436">
        <v>967</v>
      </c>
      <c r="N56" s="436">
        <v>43</v>
      </c>
      <c r="O56" s="525">
        <v>4.4499999999999998E-2</v>
      </c>
      <c r="P56" s="318"/>
      <c r="Q56" s="436">
        <v>4</v>
      </c>
      <c r="R56" s="436">
        <v>0</v>
      </c>
      <c r="S56" s="511">
        <v>0</v>
      </c>
      <c r="T56" s="318"/>
      <c r="U56" s="525">
        <v>0.41789999999999999</v>
      </c>
      <c r="V56" s="525">
        <v>0.57969999999999999</v>
      </c>
      <c r="W56" s="423"/>
      <c r="X56" s="525">
        <v>0.44869999999999999</v>
      </c>
      <c r="Y56" s="525">
        <v>0.55130000000000001</v>
      </c>
      <c r="Z56" s="59"/>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row>
    <row r="57" spans="2:87" s="2" customFormat="1" ht="14.25">
      <c r="B57" s="421" t="s">
        <v>218</v>
      </c>
      <c r="C57" s="94" t="s">
        <v>219</v>
      </c>
      <c r="D57" s="422"/>
      <c r="E57" s="131">
        <v>687</v>
      </c>
      <c r="F57" s="131">
        <v>52</v>
      </c>
      <c r="G57" s="523">
        <v>7.5700000000000003E-2</v>
      </c>
      <c r="H57" s="318"/>
      <c r="I57" s="131">
        <v>331</v>
      </c>
      <c r="J57" s="131">
        <v>22</v>
      </c>
      <c r="K57" s="523">
        <v>6.6500000000000004E-2</v>
      </c>
      <c r="L57" s="318"/>
      <c r="M57" s="131">
        <v>356</v>
      </c>
      <c r="N57" s="131">
        <v>30</v>
      </c>
      <c r="O57" s="523">
        <v>8.43E-2</v>
      </c>
      <c r="P57" s="318"/>
      <c r="Q57" s="131">
        <v>0</v>
      </c>
      <c r="R57" s="131">
        <v>0</v>
      </c>
      <c r="S57" s="517">
        <v>0</v>
      </c>
      <c r="T57" s="318"/>
      <c r="U57" s="523">
        <v>0.48180000000000001</v>
      </c>
      <c r="V57" s="523">
        <v>0.51819999999999999</v>
      </c>
      <c r="W57" s="423"/>
      <c r="X57" s="523">
        <v>0.42309999999999998</v>
      </c>
      <c r="Y57" s="523">
        <v>0.57689999999999997</v>
      </c>
      <c r="Z57" s="59"/>
    </row>
    <row r="58" spans="2:87" s="135" customFormat="1" ht="28.5">
      <c r="B58" s="424" t="s">
        <v>220</v>
      </c>
      <c r="C58" s="247" t="s">
        <v>221</v>
      </c>
      <c r="D58" s="422"/>
      <c r="E58" s="436">
        <v>1602</v>
      </c>
      <c r="F58" s="436">
        <v>73</v>
      </c>
      <c r="G58" s="525">
        <v>4.5600000000000002E-2</v>
      </c>
      <c r="H58" s="318"/>
      <c r="I58" s="436">
        <v>730</v>
      </c>
      <c r="J58" s="436">
        <v>30</v>
      </c>
      <c r="K58" s="525">
        <v>4.1099999999999998E-2</v>
      </c>
      <c r="L58" s="318"/>
      <c r="M58" s="436">
        <v>868</v>
      </c>
      <c r="N58" s="436">
        <v>42</v>
      </c>
      <c r="O58" s="525">
        <v>4.8399999999999999E-2</v>
      </c>
      <c r="P58" s="318"/>
      <c r="Q58" s="436">
        <v>4</v>
      </c>
      <c r="R58" s="436">
        <v>1</v>
      </c>
      <c r="S58" s="524">
        <v>0.25</v>
      </c>
      <c r="T58" s="318"/>
      <c r="U58" s="525">
        <v>0.45569999999999999</v>
      </c>
      <c r="V58" s="525">
        <v>0.54179999999999995</v>
      </c>
      <c r="W58" s="423"/>
      <c r="X58" s="525">
        <v>0.41099999999999998</v>
      </c>
      <c r="Y58" s="525">
        <v>0.57530000000000003</v>
      </c>
      <c r="Z58" s="59"/>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row>
    <row r="59" spans="2:87" s="2" customFormat="1" ht="28.5">
      <c r="B59" s="421" t="s">
        <v>222</v>
      </c>
      <c r="C59" s="94" t="s">
        <v>225</v>
      </c>
      <c r="D59" s="422"/>
      <c r="E59" s="131">
        <v>2838</v>
      </c>
      <c r="F59" s="131">
        <v>135</v>
      </c>
      <c r="G59" s="523">
        <v>4.7600000000000003E-2</v>
      </c>
      <c r="H59" s="318"/>
      <c r="I59" s="131">
        <v>1097</v>
      </c>
      <c r="J59" s="131">
        <v>59</v>
      </c>
      <c r="K59" s="523">
        <v>5.3800000000000001E-2</v>
      </c>
      <c r="L59" s="318"/>
      <c r="M59" s="131">
        <v>1735</v>
      </c>
      <c r="N59" s="131">
        <v>76</v>
      </c>
      <c r="O59" s="523">
        <v>4.3799999999999999E-2</v>
      </c>
      <c r="P59" s="318"/>
      <c r="Q59" s="131">
        <v>6</v>
      </c>
      <c r="R59" s="131">
        <v>0</v>
      </c>
      <c r="S59" s="517">
        <v>0</v>
      </c>
      <c r="T59" s="318"/>
      <c r="U59" s="523">
        <v>0.38650000000000001</v>
      </c>
      <c r="V59" s="523">
        <v>0.61129999999999995</v>
      </c>
      <c r="W59" s="423"/>
      <c r="X59" s="523">
        <v>0.437</v>
      </c>
      <c r="Y59" s="523">
        <v>0.56299999999999994</v>
      </c>
      <c r="Z59" s="59"/>
    </row>
    <row r="60" spans="2:87" s="135" customFormat="1" ht="28.5">
      <c r="B60" s="424" t="s">
        <v>222</v>
      </c>
      <c r="C60" s="247" t="s">
        <v>224</v>
      </c>
      <c r="D60" s="422"/>
      <c r="E60" s="436">
        <v>2852</v>
      </c>
      <c r="F60" s="436">
        <v>167</v>
      </c>
      <c r="G60" s="525">
        <v>5.8599999999999999E-2</v>
      </c>
      <c r="H60" s="318"/>
      <c r="I60" s="436">
        <v>1098</v>
      </c>
      <c r="J60" s="436">
        <v>43</v>
      </c>
      <c r="K60" s="525">
        <v>3.9199999999999999E-2</v>
      </c>
      <c r="L60" s="318"/>
      <c r="M60" s="436">
        <v>1752</v>
      </c>
      <c r="N60" s="436">
        <v>124</v>
      </c>
      <c r="O60" s="525">
        <v>7.0800000000000002E-2</v>
      </c>
      <c r="P60" s="318"/>
      <c r="Q60" s="436">
        <v>2</v>
      </c>
      <c r="R60" s="436">
        <v>0</v>
      </c>
      <c r="S60" s="511">
        <v>0</v>
      </c>
      <c r="T60" s="318"/>
      <c r="U60" s="525">
        <v>0.38500000000000001</v>
      </c>
      <c r="V60" s="525">
        <v>0.61429999999999996</v>
      </c>
      <c r="W60" s="423"/>
      <c r="X60" s="525">
        <v>0.25750000000000001</v>
      </c>
      <c r="Y60" s="525">
        <v>0.74250000000000005</v>
      </c>
      <c r="Z60" s="59"/>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row>
    <row r="61" spans="2:87" s="2" customFormat="1" ht="28.5">
      <c r="B61" s="421" t="s">
        <v>222</v>
      </c>
      <c r="C61" s="94" t="s">
        <v>223</v>
      </c>
      <c r="D61" s="422"/>
      <c r="E61" s="131">
        <v>1747</v>
      </c>
      <c r="F61" s="131">
        <v>63</v>
      </c>
      <c r="G61" s="523">
        <v>3.61E-2</v>
      </c>
      <c r="H61" s="318"/>
      <c r="I61" s="131">
        <v>663</v>
      </c>
      <c r="J61" s="131">
        <v>23</v>
      </c>
      <c r="K61" s="523">
        <v>3.4700000000000002E-2</v>
      </c>
      <c r="L61" s="318"/>
      <c r="M61" s="131">
        <v>1078</v>
      </c>
      <c r="N61" s="131">
        <v>40</v>
      </c>
      <c r="O61" s="523">
        <v>3.7100000000000001E-2</v>
      </c>
      <c r="P61" s="318"/>
      <c r="Q61" s="131">
        <v>6</v>
      </c>
      <c r="R61" s="131">
        <v>0</v>
      </c>
      <c r="S61" s="517">
        <v>0</v>
      </c>
      <c r="T61" s="318"/>
      <c r="U61" s="523">
        <v>0.3795</v>
      </c>
      <c r="V61" s="523">
        <v>0.61709999999999998</v>
      </c>
      <c r="W61" s="423"/>
      <c r="X61" s="523">
        <v>0.36509999999999998</v>
      </c>
      <c r="Y61" s="523">
        <v>0.63490000000000002</v>
      </c>
      <c r="Z61" s="59"/>
    </row>
    <row r="62" spans="2:87" s="135" customFormat="1" ht="28.5">
      <c r="B62" s="424" t="s">
        <v>226</v>
      </c>
      <c r="C62" s="247" t="s">
        <v>227</v>
      </c>
      <c r="D62" s="422"/>
      <c r="E62" s="436">
        <v>358</v>
      </c>
      <c r="F62" s="436">
        <v>40</v>
      </c>
      <c r="G62" s="525">
        <v>0.11169999999999999</v>
      </c>
      <c r="H62" s="318"/>
      <c r="I62" s="436">
        <v>152</v>
      </c>
      <c r="J62" s="436">
        <v>10</v>
      </c>
      <c r="K62" s="525">
        <v>6.5799999999999997E-2</v>
      </c>
      <c r="L62" s="318"/>
      <c r="M62" s="436">
        <v>206</v>
      </c>
      <c r="N62" s="436">
        <v>30</v>
      </c>
      <c r="O62" s="525">
        <v>0.14560000000000001</v>
      </c>
      <c r="P62" s="318"/>
      <c r="Q62" s="436">
        <v>0</v>
      </c>
      <c r="R62" s="436">
        <v>0</v>
      </c>
      <c r="S62" s="511">
        <v>0</v>
      </c>
      <c r="T62" s="318"/>
      <c r="U62" s="525">
        <v>0.42459999999999998</v>
      </c>
      <c r="V62" s="525">
        <v>0.57540000000000002</v>
      </c>
      <c r="W62" s="423"/>
      <c r="X62" s="525">
        <v>0.25</v>
      </c>
      <c r="Y62" s="525">
        <v>0.75</v>
      </c>
      <c r="Z62" s="59"/>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row>
    <row r="63" spans="2:87" s="2" customFormat="1" ht="28.5">
      <c r="B63" s="421" t="s">
        <v>226</v>
      </c>
      <c r="C63" s="94" t="s">
        <v>228</v>
      </c>
      <c r="D63" s="422"/>
      <c r="E63" s="131">
        <v>304</v>
      </c>
      <c r="F63" s="131">
        <v>50</v>
      </c>
      <c r="G63" s="523">
        <v>0.16450000000000001</v>
      </c>
      <c r="H63" s="318"/>
      <c r="I63" s="131">
        <v>110</v>
      </c>
      <c r="J63" s="131">
        <v>15</v>
      </c>
      <c r="K63" s="523">
        <v>0.13639999999999999</v>
      </c>
      <c r="L63" s="318"/>
      <c r="M63" s="131">
        <v>194</v>
      </c>
      <c r="N63" s="131">
        <v>35</v>
      </c>
      <c r="O63" s="523">
        <v>0.1804</v>
      </c>
      <c r="P63" s="318"/>
      <c r="Q63" s="131">
        <v>0</v>
      </c>
      <c r="R63" s="131">
        <v>0</v>
      </c>
      <c r="S63" s="517">
        <v>0</v>
      </c>
      <c r="T63" s="318"/>
      <c r="U63" s="523">
        <v>0.36180000000000001</v>
      </c>
      <c r="V63" s="523">
        <v>0.63819999999999999</v>
      </c>
      <c r="W63" s="423"/>
      <c r="X63" s="523">
        <v>0.3</v>
      </c>
      <c r="Y63" s="523">
        <v>0.7</v>
      </c>
      <c r="Z63" s="59"/>
    </row>
    <row r="64" spans="2:87" s="135" customFormat="1" ht="28.5">
      <c r="B64" s="424" t="s">
        <v>229</v>
      </c>
      <c r="C64" s="247" t="s">
        <v>230</v>
      </c>
      <c r="D64" s="422"/>
      <c r="E64" s="436">
        <v>1764</v>
      </c>
      <c r="F64" s="436">
        <v>78</v>
      </c>
      <c r="G64" s="525">
        <v>4.4200000000000003E-2</v>
      </c>
      <c r="H64" s="318"/>
      <c r="I64" s="436">
        <v>686</v>
      </c>
      <c r="J64" s="436">
        <v>38</v>
      </c>
      <c r="K64" s="525">
        <v>5.5399999999999998E-2</v>
      </c>
      <c r="L64" s="318"/>
      <c r="M64" s="436">
        <v>1076</v>
      </c>
      <c r="N64" s="436">
        <v>40</v>
      </c>
      <c r="O64" s="525">
        <v>3.7199999999999997E-2</v>
      </c>
      <c r="P64" s="318"/>
      <c r="Q64" s="436">
        <v>2</v>
      </c>
      <c r="R64" s="436">
        <v>0</v>
      </c>
      <c r="S64" s="511">
        <v>0</v>
      </c>
      <c r="T64" s="318"/>
      <c r="U64" s="525">
        <v>0.38890000000000002</v>
      </c>
      <c r="V64" s="525">
        <v>0.61</v>
      </c>
      <c r="W64" s="423"/>
      <c r="X64" s="525">
        <v>0.48720000000000002</v>
      </c>
      <c r="Y64" s="525">
        <v>0.51280000000000003</v>
      </c>
      <c r="Z64" s="59"/>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row>
    <row r="65" spans="1:87" s="2" customFormat="1" ht="14.25">
      <c r="B65" s="421" t="s">
        <v>231</v>
      </c>
      <c r="C65" s="94" t="s">
        <v>233</v>
      </c>
      <c r="D65" s="422"/>
      <c r="E65" s="131">
        <v>1852</v>
      </c>
      <c r="F65" s="131">
        <v>75</v>
      </c>
      <c r="G65" s="523">
        <v>4.0500000000000001E-2</v>
      </c>
      <c r="H65" s="318"/>
      <c r="I65" s="131">
        <v>701</v>
      </c>
      <c r="J65" s="131">
        <v>25</v>
      </c>
      <c r="K65" s="523">
        <v>3.5700000000000003E-2</v>
      </c>
      <c r="L65" s="318"/>
      <c r="M65" s="131">
        <v>1147</v>
      </c>
      <c r="N65" s="131">
        <v>50</v>
      </c>
      <c r="O65" s="523">
        <v>4.36E-2</v>
      </c>
      <c r="P65" s="318"/>
      <c r="Q65" s="131">
        <v>4</v>
      </c>
      <c r="R65" s="131">
        <v>0</v>
      </c>
      <c r="S65" s="517">
        <v>0</v>
      </c>
      <c r="T65" s="318"/>
      <c r="U65" s="523">
        <v>0.3785</v>
      </c>
      <c r="V65" s="523">
        <v>0.61929999999999996</v>
      </c>
      <c r="W65" s="423"/>
      <c r="X65" s="523">
        <v>0.33329999999999999</v>
      </c>
      <c r="Y65" s="523">
        <v>0.66669999999999996</v>
      </c>
      <c r="Z65" s="59"/>
    </row>
    <row r="66" spans="1:87" s="135" customFormat="1" ht="28.5">
      <c r="B66" s="424" t="s">
        <v>231</v>
      </c>
      <c r="C66" s="247" t="s">
        <v>232</v>
      </c>
      <c r="D66" s="422"/>
      <c r="E66" s="436">
        <v>1291</v>
      </c>
      <c r="F66" s="436">
        <v>128</v>
      </c>
      <c r="G66" s="525">
        <v>9.9099999999999994E-2</v>
      </c>
      <c r="H66" s="318"/>
      <c r="I66" s="436">
        <v>547</v>
      </c>
      <c r="J66" s="436">
        <v>61</v>
      </c>
      <c r="K66" s="525">
        <v>0.1115</v>
      </c>
      <c r="L66" s="318"/>
      <c r="M66" s="436">
        <v>743</v>
      </c>
      <c r="N66" s="436">
        <v>67</v>
      </c>
      <c r="O66" s="525">
        <v>9.0200000000000002E-2</v>
      </c>
      <c r="P66" s="318"/>
      <c r="Q66" s="436">
        <v>1</v>
      </c>
      <c r="R66" s="436">
        <v>0</v>
      </c>
      <c r="S66" s="511">
        <v>0</v>
      </c>
      <c r="T66" s="318"/>
      <c r="U66" s="525">
        <v>0.42370000000000002</v>
      </c>
      <c r="V66" s="525">
        <v>0.57550000000000001</v>
      </c>
      <c r="W66" s="423"/>
      <c r="X66" s="525">
        <v>0.47660000000000002</v>
      </c>
      <c r="Y66" s="525">
        <v>0.52339999999999998</v>
      </c>
      <c r="Z66" s="59"/>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row>
    <row r="67" spans="1:87" s="2" customFormat="1" ht="28.5">
      <c r="B67" s="421" t="s">
        <v>231</v>
      </c>
      <c r="C67" s="94" t="s">
        <v>234</v>
      </c>
      <c r="D67" s="422"/>
      <c r="E67" s="131">
        <v>408</v>
      </c>
      <c r="F67" s="131">
        <v>79</v>
      </c>
      <c r="G67" s="523">
        <v>0.19359999999999999</v>
      </c>
      <c r="H67" s="318"/>
      <c r="I67" s="131">
        <v>166</v>
      </c>
      <c r="J67" s="131">
        <v>41</v>
      </c>
      <c r="K67" s="523">
        <v>0.247</v>
      </c>
      <c r="L67" s="318"/>
      <c r="M67" s="131">
        <v>241</v>
      </c>
      <c r="N67" s="131">
        <v>38</v>
      </c>
      <c r="O67" s="523">
        <v>0.15770000000000001</v>
      </c>
      <c r="P67" s="318"/>
      <c r="Q67" s="131">
        <v>1</v>
      </c>
      <c r="R67" s="131">
        <v>0</v>
      </c>
      <c r="S67" s="517">
        <v>0</v>
      </c>
      <c r="T67" s="318"/>
      <c r="U67" s="523">
        <v>0.40689999999999998</v>
      </c>
      <c r="V67" s="523">
        <v>0.5907</v>
      </c>
      <c r="W67" s="423"/>
      <c r="X67" s="523">
        <v>0.51900000000000002</v>
      </c>
      <c r="Y67" s="523">
        <v>0.48099999999999998</v>
      </c>
      <c r="Z67" s="59"/>
    </row>
    <row r="68" spans="1:87" s="135" customFormat="1" ht="14.25">
      <c r="B68" s="424" t="s">
        <v>235</v>
      </c>
      <c r="C68" s="247" t="s">
        <v>239</v>
      </c>
      <c r="D68" s="422"/>
      <c r="E68" s="436">
        <v>1710</v>
      </c>
      <c r="F68" s="436">
        <v>102</v>
      </c>
      <c r="G68" s="525">
        <v>5.96E-2</v>
      </c>
      <c r="H68" s="318"/>
      <c r="I68" s="436">
        <v>711</v>
      </c>
      <c r="J68" s="436">
        <v>47</v>
      </c>
      <c r="K68" s="525">
        <v>6.6100000000000006E-2</v>
      </c>
      <c r="L68" s="318"/>
      <c r="M68" s="436">
        <v>998</v>
      </c>
      <c r="N68" s="436">
        <v>55</v>
      </c>
      <c r="O68" s="525">
        <v>5.5100000000000003E-2</v>
      </c>
      <c r="P68" s="318"/>
      <c r="Q68" s="436">
        <v>1</v>
      </c>
      <c r="R68" s="436">
        <v>0</v>
      </c>
      <c r="S68" s="511">
        <v>0</v>
      </c>
      <c r="T68" s="318"/>
      <c r="U68" s="525">
        <v>0.4158</v>
      </c>
      <c r="V68" s="525">
        <v>0.58360000000000001</v>
      </c>
      <c r="W68" s="423"/>
      <c r="X68" s="525">
        <v>0.46079999999999999</v>
      </c>
      <c r="Y68" s="525">
        <v>0.53920000000000001</v>
      </c>
      <c r="Z68" s="59"/>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row>
    <row r="69" spans="1:87" s="2" customFormat="1" ht="14.25">
      <c r="B69" s="421" t="s">
        <v>235</v>
      </c>
      <c r="C69" s="94" t="s">
        <v>238</v>
      </c>
      <c r="D69" s="422"/>
      <c r="E69" s="131">
        <v>1656</v>
      </c>
      <c r="F69" s="131">
        <v>106</v>
      </c>
      <c r="G69" s="523">
        <v>6.4000000000000001E-2</v>
      </c>
      <c r="H69" s="318"/>
      <c r="I69" s="131">
        <v>674</v>
      </c>
      <c r="J69" s="131">
        <v>37</v>
      </c>
      <c r="K69" s="523">
        <v>5.4899999999999997E-2</v>
      </c>
      <c r="L69" s="318"/>
      <c r="M69" s="131">
        <v>982</v>
      </c>
      <c r="N69" s="131">
        <v>69</v>
      </c>
      <c r="O69" s="523">
        <v>7.0300000000000001E-2</v>
      </c>
      <c r="P69" s="318"/>
      <c r="Q69" s="131">
        <v>0</v>
      </c>
      <c r="R69" s="131">
        <v>0</v>
      </c>
      <c r="S69" s="517">
        <v>0</v>
      </c>
      <c r="T69" s="318"/>
      <c r="U69" s="523">
        <v>0.40699999999999997</v>
      </c>
      <c r="V69" s="523">
        <v>0.59299999999999997</v>
      </c>
      <c r="W69" s="423"/>
      <c r="X69" s="523">
        <v>0.34910000000000002</v>
      </c>
      <c r="Y69" s="523">
        <v>0.65090000000000003</v>
      </c>
      <c r="Z69" s="59"/>
    </row>
    <row r="70" spans="1:87" s="135" customFormat="1" ht="14.25">
      <c r="B70" s="424" t="s">
        <v>235</v>
      </c>
      <c r="C70" s="247" t="s">
        <v>236</v>
      </c>
      <c r="D70" s="422"/>
      <c r="E70" s="436">
        <v>1131</v>
      </c>
      <c r="F70" s="436">
        <v>99</v>
      </c>
      <c r="G70" s="525">
        <v>8.7499999999999994E-2</v>
      </c>
      <c r="H70" s="318"/>
      <c r="I70" s="436">
        <v>452</v>
      </c>
      <c r="J70" s="436">
        <v>40</v>
      </c>
      <c r="K70" s="525">
        <v>8.8499999999999995E-2</v>
      </c>
      <c r="L70" s="318"/>
      <c r="M70" s="436">
        <v>679</v>
      </c>
      <c r="N70" s="436">
        <v>59</v>
      </c>
      <c r="O70" s="525">
        <v>8.6900000000000005E-2</v>
      </c>
      <c r="P70" s="318"/>
      <c r="Q70" s="436">
        <v>0</v>
      </c>
      <c r="R70" s="436">
        <v>0</v>
      </c>
      <c r="S70" s="511">
        <v>0</v>
      </c>
      <c r="T70" s="318"/>
      <c r="U70" s="525">
        <v>0.39960000000000001</v>
      </c>
      <c r="V70" s="525">
        <v>0.60040000000000004</v>
      </c>
      <c r="W70" s="423"/>
      <c r="X70" s="525">
        <v>0.40400000000000003</v>
      </c>
      <c r="Y70" s="525">
        <v>0.59599999999999997</v>
      </c>
      <c r="Z70" s="59"/>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row>
    <row r="71" spans="1:87" s="2" customFormat="1" ht="42.75">
      <c r="B71" s="421" t="s">
        <v>235</v>
      </c>
      <c r="C71" s="94" t="s">
        <v>237</v>
      </c>
      <c r="D71" s="422"/>
      <c r="E71" s="131">
        <v>1040</v>
      </c>
      <c r="F71" s="131">
        <v>60</v>
      </c>
      <c r="G71" s="523">
        <v>5.7700000000000001E-2</v>
      </c>
      <c r="H71" s="318"/>
      <c r="I71" s="131">
        <v>419</v>
      </c>
      <c r="J71" s="131">
        <v>17</v>
      </c>
      <c r="K71" s="523">
        <v>4.0599999999999997E-2</v>
      </c>
      <c r="L71" s="318"/>
      <c r="M71" s="131">
        <v>621</v>
      </c>
      <c r="N71" s="131">
        <v>43</v>
      </c>
      <c r="O71" s="523">
        <v>6.9199999999999998E-2</v>
      </c>
      <c r="P71" s="318"/>
      <c r="Q71" s="131">
        <v>0</v>
      </c>
      <c r="R71" s="131">
        <v>0</v>
      </c>
      <c r="S71" s="517">
        <v>0</v>
      </c>
      <c r="T71" s="318"/>
      <c r="U71" s="523">
        <v>0.40289999999999998</v>
      </c>
      <c r="V71" s="523">
        <v>0.59709999999999996</v>
      </c>
      <c r="W71" s="423"/>
      <c r="X71" s="523">
        <v>0.2833</v>
      </c>
      <c r="Y71" s="523">
        <v>0.7167</v>
      </c>
      <c r="Z71" s="59"/>
    </row>
    <row r="72" spans="1:87" s="135" customFormat="1" ht="28.5">
      <c r="B72" s="424" t="s">
        <v>240</v>
      </c>
      <c r="C72" s="247" t="s">
        <v>241</v>
      </c>
      <c r="D72" s="422"/>
      <c r="E72" s="436">
        <v>2156</v>
      </c>
      <c r="F72" s="436">
        <v>140</v>
      </c>
      <c r="G72" s="525">
        <v>6.4899999999999999E-2</v>
      </c>
      <c r="H72" s="318"/>
      <c r="I72" s="436">
        <v>1058</v>
      </c>
      <c r="J72" s="436">
        <v>71</v>
      </c>
      <c r="K72" s="525">
        <v>6.7100000000000007E-2</v>
      </c>
      <c r="L72" s="318"/>
      <c r="M72" s="436">
        <v>1095</v>
      </c>
      <c r="N72" s="436">
        <v>69</v>
      </c>
      <c r="O72" s="525">
        <v>6.3E-2</v>
      </c>
      <c r="P72" s="318"/>
      <c r="Q72" s="436">
        <v>3</v>
      </c>
      <c r="R72" s="436">
        <v>0</v>
      </c>
      <c r="S72" s="511">
        <v>0</v>
      </c>
      <c r="T72" s="318"/>
      <c r="U72" s="525">
        <v>0.49070000000000003</v>
      </c>
      <c r="V72" s="525">
        <v>0.50790000000000002</v>
      </c>
      <c r="W72" s="423"/>
      <c r="X72" s="525">
        <v>0.5071</v>
      </c>
      <c r="Y72" s="525">
        <v>0.4929</v>
      </c>
      <c r="Z72" s="59"/>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row>
    <row r="73" spans="1:87" s="2" customFormat="1" ht="14.25">
      <c r="B73" s="421" t="s">
        <v>240</v>
      </c>
      <c r="C73" s="94" t="s">
        <v>242</v>
      </c>
      <c r="D73" s="318"/>
      <c r="E73" s="131">
        <v>562</v>
      </c>
      <c r="F73" s="131">
        <v>50</v>
      </c>
      <c r="G73" s="526">
        <v>8.8999999999999996E-2</v>
      </c>
      <c r="H73" s="318"/>
      <c r="I73" s="131">
        <v>350</v>
      </c>
      <c r="J73" s="131">
        <v>25</v>
      </c>
      <c r="K73" s="526">
        <v>7.1400000000000005E-2</v>
      </c>
      <c r="L73" s="318"/>
      <c r="M73" s="131">
        <v>212</v>
      </c>
      <c r="N73" s="131">
        <v>25</v>
      </c>
      <c r="O73" s="526">
        <v>0.1179</v>
      </c>
      <c r="P73" s="318"/>
      <c r="Q73" s="131">
        <v>0</v>
      </c>
      <c r="R73" s="131">
        <v>0</v>
      </c>
      <c r="S73" s="517">
        <v>0</v>
      </c>
      <c r="T73" s="318"/>
      <c r="U73" s="526">
        <v>0.62280000000000002</v>
      </c>
      <c r="V73" s="526">
        <v>0.37719999999999998</v>
      </c>
      <c r="W73" s="425"/>
      <c r="X73" s="526">
        <v>0.5</v>
      </c>
      <c r="Y73" s="526">
        <v>0.5</v>
      </c>
      <c r="Z73" s="59"/>
    </row>
    <row r="74" spans="1:87" s="2" customFormat="1" ht="28.5">
      <c r="A74" s="135"/>
      <c r="B74" s="424" t="s">
        <v>243</v>
      </c>
      <c r="C74" s="247" t="s">
        <v>244</v>
      </c>
      <c r="D74" s="132"/>
      <c r="E74" s="436">
        <v>2171</v>
      </c>
      <c r="F74" s="436">
        <v>95</v>
      </c>
      <c r="G74" s="527">
        <v>4.3799999999999999E-2</v>
      </c>
      <c r="H74" s="132"/>
      <c r="I74" s="436">
        <v>902</v>
      </c>
      <c r="J74" s="436">
        <v>48</v>
      </c>
      <c r="K74" s="527">
        <v>5.3199999999999997E-2</v>
      </c>
      <c r="L74" s="132"/>
      <c r="M74" s="436">
        <v>1266</v>
      </c>
      <c r="N74" s="436">
        <v>47</v>
      </c>
      <c r="O74" s="527">
        <v>3.7100000000000001E-2</v>
      </c>
      <c r="P74" s="132"/>
      <c r="Q74" s="436">
        <v>3</v>
      </c>
      <c r="R74" s="436">
        <v>0</v>
      </c>
      <c r="S74" s="511">
        <v>0</v>
      </c>
      <c r="T74" s="132"/>
      <c r="U74" s="527">
        <v>0.41549999999999998</v>
      </c>
      <c r="V74" s="527">
        <v>0.58309999999999995</v>
      </c>
      <c r="W74" s="426"/>
      <c r="X74" s="527">
        <v>0.50529999999999997</v>
      </c>
      <c r="Y74" s="527">
        <v>0.49469999999999997</v>
      </c>
      <c r="Z74" s="59"/>
    </row>
    <row r="75" spans="1:87" s="2" customFormat="1" ht="14.25">
      <c r="A75" s="343"/>
      <c r="B75" s="427" t="s">
        <v>245</v>
      </c>
      <c r="C75" s="364" t="s">
        <v>246</v>
      </c>
      <c r="D75" s="318"/>
      <c r="E75" s="437">
        <v>972</v>
      </c>
      <c r="F75" s="437">
        <v>62</v>
      </c>
      <c r="G75" s="528">
        <v>6.3799999999999996E-2</v>
      </c>
      <c r="H75" s="318"/>
      <c r="I75" s="437">
        <v>405</v>
      </c>
      <c r="J75" s="437">
        <v>29</v>
      </c>
      <c r="K75" s="528">
        <v>7.1599999999999997E-2</v>
      </c>
      <c r="L75" s="318"/>
      <c r="M75" s="437">
        <v>566</v>
      </c>
      <c r="N75" s="437">
        <v>33</v>
      </c>
      <c r="O75" s="528">
        <v>5.8299999999999998E-2</v>
      </c>
      <c r="P75" s="318"/>
      <c r="Q75" s="437">
        <v>1</v>
      </c>
      <c r="R75" s="437">
        <v>0</v>
      </c>
      <c r="S75" s="517">
        <v>0</v>
      </c>
      <c r="T75" s="318"/>
      <c r="U75" s="528">
        <v>0.41670000000000001</v>
      </c>
      <c r="V75" s="528">
        <v>0.58230000000000004</v>
      </c>
      <c r="W75" s="425"/>
      <c r="X75" s="528">
        <v>0.4677</v>
      </c>
      <c r="Y75" s="528">
        <v>0.5323</v>
      </c>
      <c r="Z75" s="59"/>
    </row>
    <row r="76" spans="1:87" s="2" customFormat="1" ht="14.25">
      <c r="A76" s="135"/>
      <c r="B76" s="424" t="s">
        <v>247</v>
      </c>
      <c r="C76" s="247" t="s">
        <v>248</v>
      </c>
      <c r="D76" s="318"/>
      <c r="E76" s="436">
        <v>2657</v>
      </c>
      <c r="F76" s="436">
        <v>100</v>
      </c>
      <c r="G76" s="527">
        <v>3.7600000000000001E-2</v>
      </c>
      <c r="H76" s="318"/>
      <c r="I76" s="436">
        <v>1200</v>
      </c>
      <c r="J76" s="436">
        <v>41</v>
      </c>
      <c r="K76" s="527">
        <v>3.4200000000000001E-2</v>
      </c>
      <c r="L76" s="318"/>
      <c r="M76" s="436">
        <v>1451</v>
      </c>
      <c r="N76" s="436">
        <v>59</v>
      </c>
      <c r="O76" s="527">
        <v>4.07E-2</v>
      </c>
      <c r="P76" s="318"/>
      <c r="Q76" s="436">
        <v>6</v>
      </c>
      <c r="R76" s="436">
        <v>0</v>
      </c>
      <c r="S76" s="511">
        <v>0</v>
      </c>
      <c r="T76" s="318"/>
      <c r="U76" s="527">
        <v>0.4516</v>
      </c>
      <c r="V76" s="527">
        <v>0.54610000000000003</v>
      </c>
      <c r="W76" s="425"/>
      <c r="X76" s="527">
        <v>0.41</v>
      </c>
      <c r="Y76" s="527">
        <v>0.59</v>
      </c>
      <c r="Z76" s="59"/>
    </row>
    <row r="77" spans="1:87" s="343" customFormat="1" ht="14.25">
      <c r="B77" s="427" t="s">
        <v>249</v>
      </c>
      <c r="C77" s="364" t="s">
        <v>250</v>
      </c>
      <c r="D77" s="318"/>
      <c r="E77" s="437">
        <v>754</v>
      </c>
      <c r="F77" s="437">
        <v>48</v>
      </c>
      <c r="G77" s="528">
        <v>6.3700000000000007E-2</v>
      </c>
      <c r="H77" s="318"/>
      <c r="I77" s="437">
        <v>346</v>
      </c>
      <c r="J77" s="437">
        <v>23</v>
      </c>
      <c r="K77" s="528">
        <v>6.6500000000000004E-2</v>
      </c>
      <c r="L77" s="318"/>
      <c r="M77" s="437">
        <v>406</v>
      </c>
      <c r="N77" s="437">
        <v>25</v>
      </c>
      <c r="O77" s="528">
        <v>6.1600000000000002E-2</v>
      </c>
      <c r="P77" s="318"/>
      <c r="Q77" s="437">
        <v>2</v>
      </c>
      <c r="R77" s="437">
        <v>0</v>
      </c>
      <c r="S77" s="518">
        <v>0</v>
      </c>
      <c r="T77" s="318"/>
      <c r="U77" s="528">
        <v>0.45889999999999997</v>
      </c>
      <c r="V77" s="528">
        <v>0.53849999999999998</v>
      </c>
      <c r="W77" s="425"/>
      <c r="X77" s="528">
        <v>0.47920000000000001</v>
      </c>
      <c r="Y77" s="528">
        <v>0.52080000000000004</v>
      </c>
      <c r="Z77" s="420"/>
    </row>
    <row r="78" spans="1:87" s="2" customFormat="1" ht="15" customHeight="1" thickBot="1">
      <c r="B78" s="98"/>
      <c r="C78" s="94"/>
      <c r="D78" s="318"/>
      <c r="E78" s="131"/>
      <c r="F78" s="131"/>
      <c r="G78" s="526"/>
      <c r="H78" s="318"/>
      <c r="I78" s="131"/>
      <c r="J78" s="131"/>
      <c r="K78" s="526"/>
      <c r="L78" s="318"/>
      <c r="M78" s="131"/>
      <c r="N78" s="131"/>
      <c r="O78" s="526"/>
      <c r="P78" s="318"/>
      <c r="Q78" s="131"/>
      <c r="R78" s="131"/>
      <c r="S78" s="517"/>
      <c r="T78" s="318"/>
      <c r="U78" s="526"/>
      <c r="V78" s="526"/>
      <c r="W78" s="324"/>
      <c r="X78" s="526"/>
      <c r="Y78" s="526"/>
    </row>
    <row r="79" spans="1:87" s="2" customFormat="1" ht="15.75" customHeight="1" thickBot="1">
      <c r="B79" s="254" t="s">
        <v>251</v>
      </c>
      <c r="C79" s="255"/>
      <c r="D79" s="253"/>
      <c r="E79" s="256">
        <v>119332</v>
      </c>
      <c r="F79" s="256">
        <v>6719</v>
      </c>
      <c r="G79" s="529">
        <v>5.6305098380987496E-2</v>
      </c>
      <c r="H79" s="365"/>
      <c r="I79" s="256">
        <v>50098</v>
      </c>
      <c r="J79" s="256">
        <v>2808</v>
      </c>
      <c r="K79" s="529">
        <v>5.6050141722224438E-2</v>
      </c>
      <c r="L79" s="365"/>
      <c r="M79" s="256">
        <v>69087</v>
      </c>
      <c r="N79" s="256">
        <v>3906</v>
      </c>
      <c r="O79" s="529">
        <v>5.6537409353423947E-2</v>
      </c>
      <c r="P79" s="365"/>
      <c r="Q79" s="256">
        <v>147</v>
      </c>
      <c r="R79" s="256">
        <v>5</v>
      </c>
      <c r="S79" s="529">
        <v>3.4013605442176874E-2</v>
      </c>
      <c r="T79" s="365"/>
      <c r="U79" s="529">
        <v>0.41982033318808032</v>
      </c>
      <c r="V79" s="529">
        <v>0.5789478094727315</v>
      </c>
      <c r="W79" s="365"/>
      <c r="X79" s="529">
        <v>0.41791933323411223</v>
      </c>
      <c r="Y79" s="529">
        <v>0.58133650840898943</v>
      </c>
    </row>
    <row r="80" spans="1:87" ht="15.75" customHeight="1" thickBot="1">
      <c r="B80" s="257" t="s">
        <v>277</v>
      </c>
      <c r="C80" s="258"/>
      <c r="D80" s="318"/>
      <c r="E80" s="259">
        <v>12491</v>
      </c>
      <c r="F80" s="259"/>
      <c r="G80" s="522"/>
      <c r="H80" s="95"/>
      <c r="I80" s="259">
        <v>4977</v>
      </c>
      <c r="J80" s="259"/>
      <c r="K80" s="512"/>
      <c r="L80" s="13"/>
      <c r="M80" s="259">
        <v>7499</v>
      </c>
      <c r="N80" s="259"/>
      <c r="O80" s="512"/>
      <c r="P80" s="95"/>
      <c r="Q80" s="259">
        <v>15</v>
      </c>
      <c r="R80" s="259"/>
      <c r="S80" s="512"/>
      <c r="T80" s="253"/>
      <c r="U80" s="530">
        <f>I80/E80</f>
        <v>0.39844688175486348</v>
      </c>
      <c r="V80" s="531">
        <f>M80/E80</f>
        <v>0.60035225362260825</v>
      </c>
      <c r="W80" s="325"/>
      <c r="X80" s="521"/>
      <c r="Y80" s="520"/>
      <c r="AA80" s="366"/>
      <c r="AB80" s="366"/>
    </row>
    <row r="81" spans="2:25">
      <c r="G81" s="513"/>
      <c r="K81" s="513"/>
      <c r="L81" s="164"/>
      <c r="T81" s="140"/>
    </row>
    <row r="82" spans="2:25">
      <c r="G82" s="513"/>
      <c r="K82" s="513"/>
      <c r="L82" s="164"/>
      <c r="T82" s="140"/>
    </row>
    <row r="83" spans="2:25">
      <c r="G83" s="513"/>
      <c r="K83" s="513"/>
      <c r="L83" s="164"/>
      <c r="T83" s="140"/>
    </row>
    <row r="84" spans="2:25" ht="15.75" customHeight="1">
      <c r="B84" s="75" t="s">
        <v>47</v>
      </c>
      <c r="C84" s="189"/>
      <c r="D84" s="326"/>
      <c r="E84" s="167"/>
      <c r="F84" s="168"/>
      <c r="G84" s="514"/>
      <c r="H84" s="167"/>
      <c r="I84" s="53"/>
      <c r="J84" s="53"/>
      <c r="M84" s="159"/>
      <c r="N84" s="169"/>
      <c r="O84" s="514"/>
      <c r="P84" s="167"/>
      <c r="Q84" s="167"/>
      <c r="R84" s="167"/>
      <c r="S84" s="514"/>
      <c r="T84" s="167"/>
      <c r="U84" s="170"/>
      <c r="V84" s="514"/>
      <c r="W84" s="326"/>
      <c r="Y84" s="514"/>
    </row>
    <row r="85" spans="2:25" ht="15.75" customHeight="1">
      <c r="B85" s="26" t="s">
        <v>72</v>
      </c>
      <c r="C85" s="189"/>
      <c r="D85" s="326"/>
      <c r="E85" s="167"/>
      <c r="F85" s="168"/>
      <c r="G85" s="514"/>
      <c r="H85" s="167"/>
      <c r="I85" s="53"/>
      <c r="J85" s="53"/>
      <c r="M85" s="159"/>
      <c r="N85" s="169"/>
      <c r="O85" s="514"/>
      <c r="P85" s="167"/>
      <c r="Q85" s="167"/>
      <c r="R85" s="167"/>
      <c r="S85" s="514"/>
      <c r="T85" s="167"/>
      <c r="U85" s="170"/>
      <c r="V85" s="514"/>
      <c r="W85" s="326"/>
      <c r="Y85" s="514"/>
    </row>
    <row r="86" spans="2:25" ht="17.100000000000001" customHeight="1">
      <c r="B86" s="77" t="s">
        <v>278</v>
      </c>
      <c r="C86" s="171"/>
      <c r="D86" s="327"/>
      <c r="E86" s="171"/>
      <c r="F86" s="171"/>
      <c r="G86" s="515"/>
      <c r="H86" s="171"/>
      <c r="I86" s="171"/>
      <c r="J86" s="171"/>
      <c r="K86" s="515"/>
      <c r="L86" s="171"/>
      <c r="M86" s="171"/>
      <c r="N86" s="171"/>
      <c r="O86" s="515"/>
      <c r="P86" s="171"/>
      <c r="Q86" s="171"/>
      <c r="R86" s="171"/>
      <c r="S86" s="515"/>
      <c r="T86" s="171"/>
      <c r="U86" s="171"/>
      <c r="V86" s="515"/>
      <c r="W86" s="327"/>
      <c r="X86" s="515"/>
      <c r="Y86" s="515"/>
    </row>
    <row r="87" spans="2:25" ht="13.5" customHeight="1">
      <c r="B87" s="77" t="s">
        <v>46</v>
      </c>
      <c r="C87" s="77"/>
      <c r="D87" s="332"/>
      <c r="E87" s="77"/>
      <c r="F87" s="77"/>
      <c r="G87" s="514"/>
      <c r="H87" s="167"/>
      <c r="I87" s="53"/>
      <c r="J87" s="53"/>
      <c r="M87" s="159"/>
      <c r="N87" s="169"/>
      <c r="O87" s="514"/>
      <c r="P87" s="167"/>
      <c r="Q87" s="167"/>
      <c r="R87" s="167"/>
      <c r="S87" s="514"/>
      <c r="T87" s="167"/>
      <c r="U87" s="170"/>
      <c r="V87" s="514"/>
      <c r="W87" s="326"/>
      <c r="Y87" s="514"/>
    </row>
    <row r="88" spans="2:25">
      <c r="B88" s="21" t="s">
        <v>37</v>
      </c>
      <c r="E88" s="53"/>
      <c r="F88" s="53"/>
      <c r="H88" s="53"/>
      <c r="I88" s="53"/>
      <c r="J88" s="53"/>
      <c r="L88" s="53"/>
      <c r="M88" s="53"/>
      <c r="N88" s="53"/>
      <c r="P88" s="53"/>
      <c r="Q88" s="53"/>
      <c r="R88" s="53"/>
      <c r="T88" s="53"/>
      <c r="U88" s="53"/>
      <c r="W88" s="158"/>
    </row>
    <row r="89" spans="2:25">
      <c r="B89" s="189"/>
      <c r="C89" s="189"/>
      <c r="D89" s="333"/>
      <c r="E89" s="189"/>
      <c r="F89" s="189"/>
      <c r="G89" s="516"/>
      <c r="H89" s="189"/>
      <c r="I89" s="189"/>
      <c r="J89" s="189"/>
      <c r="K89" s="516"/>
      <c r="L89" s="189"/>
      <c r="M89" s="189"/>
      <c r="N89" s="189"/>
      <c r="O89" s="516"/>
      <c r="P89" s="53"/>
      <c r="Q89" s="53"/>
      <c r="R89" s="53"/>
      <c r="T89" s="53"/>
      <c r="U89" s="53"/>
      <c r="W89" s="158"/>
    </row>
    <row r="90" spans="2:25">
      <c r="B90" s="171"/>
      <c r="C90" s="189"/>
      <c r="D90" s="333"/>
      <c r="E90" s="189"/>
      <c r="F90" s="189"/>
      <c r="G90" s="516"/>
      <c r="H90" s="189"/>
      <c r="I90" s="189"/>
      <c r="J90" s="189"/>
      <c r="K90" s="516"/>
      <c r="L90" s="189"/>
      <c r="M90" s="189"/>
      <c r="N90" s="189"/>
      <c r="O90" s="516"/>
    </row>
    <row r="91" spans="2:25">
      <c r="B91" s="582"/>
      <c r="C91" s="563"/>
      <c r="D91" s="583"/>
      <c r="E91" s="584"/>
      <c r="F91" s="563"/>
      <c r="G91" s="563"/>
      <c r="H91" s="563"/>
      <c r="I91" s="584"/>
      <c r="J91" s="584"/>
      <c r="K91" s="563"/>
      <c r="L91" s="563"/>
      <c r="M91" s="584"/>
      <c r="N91" s="584"/>
      <c r="O91" s="563"/>
    </row>
  </sheetData>
  <sheetProtection algorithmName="SHA-512" hashValue="Z0q8OjRrjwcPvbRNYQ+3GNb0aabV3WINsfecu10vw5vJMl8p605Co4uA3zJA9XVR6Vjs794C2MX4muB9wHmEPg==" saltValue="XdJf3oPiPh9qevHFKgZmSA==" spinCount="100000" sheet="1" objects="1" scenarios="1" autoFilter="0"/>
  <mergeCells count="7">
    <mergeCell ref="X5:Y5"/>
    <mergeCell ref="B91:O91"/>
    <mergeCell ref="Q5:S5"/>
    <mergeCell ref="E5:G5"/>
    <mergeCell ref="I5:K5"/>
    <mergeCell ref="U5:V5"/>
    <mergeCell ref="M5:O5"/>
  </mergeCells>
  <hyperlinks>
    <hyperlink ref="B2" location="TABLE_OF_CONTENTS" display="Return to Table of Contents" xr:uid="{00000000-0004-0000-0A00-000000000000}"/>
  </hyperlinks>
  <pageMargins left="0.5" right="0.5" top="0.75" bottom="0.75" header="0.3" footer="0.3"/>
  <pageSetup pageOrder="overThenDown"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sheetPr>
  <dimension ref="A1:E24"/>
  <sheetViews>
    <sheetView showGridLines="0" zoomScaleNormal="100" workbookViewId="0">
      <selection activeCell="B2" sqref="B2"/>
    </sheetView>
  </sheetViews>
  <sheetFormatPr defaultColWidth="9.28515625" defaultRowHeight="12.75"/>
  <cols>
    <col min="1" max="1" width="5.5703125" style="12" customWidth="1"/>
    <col min="2" max="2" width="64.5703125" style="2" customWidth="1"/>
    <col min="3" max="4" width="16.7109375" style="2" customWidth="1"/>
    <col min="5" max="5" width="18.42578125" style="2" customWidth="1"/>
    <col min="6" max="6" width="9.28515625" style="12" customWidth="1"/>
    <col min="7" max="16384" width="9.28515625" style="12"/>
  </cols>
  <sheetData>
    <row r="1" spans="1:5" ht="12.75" customHeight="1">
      <c r="B1" s="93"/>
    </row>
    <row r="2" spans="1:5" ht="16.350000000000001" customHeight="1">
      <c r="B2" s="78" t="s">
        <v>4</v>
      </c>
    </row>
    <row r="3" spans="1:5" ht="19.350000000000001" customHeight="1">
      <c r="B3" s="458" t="s">
        <v>365</v>
      </c>
      <c r="C3" s="62"/>
      <c r="D3" s="64"/>
      <c r="E3" s="64"/>
    </row>
    <row r="4" spans="1:5">
      <c r="C4" s="12"/>
      <c r="D4" s="12"/>
      <c r="E4" s="12"/>
    </row>
    <row r="5" spans="1:5" s="14" customFormat="1" ht="45.75" customHeight="1" thickBot="1">
      <c r="B5" s="339" t="s">
        <v>279</v>
      </c>
      <c r="C5" s="340" t="s">
        <v>280</v>
      </c>
      <c r="D5" s="340" t="s">
        <v>281</v>
      </c>
      <c r="E5" s="340" t="s">
        <v>282</v>
      </c>
    </row>
    <row r="6" spans="1:5" ht="16.350000000000001" customHeight="1">
      <c r="B6" s="335" t="s">
        <v>283</v>
      </c>
      <c r="C6" s="468">
        <v>0.64946663358967993</v>
      </c>
      <c r="D6" s="468">
        <v>0.66054070473876059</v>
      </c>
      <c r="E6" s="468">
        <v>0.5537305831423478</v>
      </c>
    </row>
    <row r="7" spans="1:5" ht="16.350000000000001" customHeight="1">
      <c r="B7" s="361" t="s">
        <v>284</v>
      </c>
      <c r="C7" s="468">
        <v>0.11287521706772513</v>
      </c>
      <c r="D7" s="468">
        <v>0.10267314702308628</v>
      </c>
      <c r="E7" s="468">
        <v>0.49523809523809526</v>
      </c>
    </row>
    <row r="8" spans="1:5" ht="16.350000000000001" customHeight="1">
      <c r="B8" s="336" t="s">
        <v>285</v>
      </c>
      <c r="C8" s="337">
        <v>2.8115438683535931E-3</v>
      </c>
      <c r="D8" s="337">
        <v>2.278250303766707E-3</v>
      </c>
      <c r="E8" s="469">
        <v>0.44117647058823528</v>
      </c>
    </row>
    <row r="9" spans="1:5" ht="16.350000000000001" customHeight="1">
      <c r="B9" s="336" t="s">
        <v>286</v>
      </c>
      <c r="C9" s="337">
        <v>9.8404035392375758E-3</v>
      </c>
      <c r="D9" s="337">
        <v>6.6828675577156743E-3</v>
      </c>
      <c r="E9" s="469">
        <v>0.36974789915966388</v>
      </c>
    </row>
    <row r="10" spans="1:5" ht="16.350000000000001" customHeight="1">
      <c r="B10" s="336" t="s">
        <v>287</v>
      </c>
      <c r="C10" s="469">
        <v>0.10022326966013397</v>
      </c>
      <c r="D10" s="469">
        <v>9.3712029161603885E-2</v>
      </c>
      <c r="E10" s="469">
        <v>0.50907590759075905</v>
      </c>
    </row>
    <row r="11" spans="1:5" s="297" customFormat="1" ht="14.25" customHeight="1">
      <c r="A11" s="12"/>
      <c r="B11" s="338" t="s">
        <v>288</v>
      </c>
      <c r="C11" s="470">
        <v>3.3821218886959395E-2</v>
      </c>
      <c r="D11" s="470">
        <v>3.1895504252733901E-2</v>
      </c>
      <c r="E11" s="470">
        <v>0.51344743276283622</v>
      </c>
    </row>
    <row r="12" spans="1:5" s="297" customFormat="1" ht="14.25" customHeight="1">
      <c r="A12" s="12"/>
      <c r="B12" s="335" t="s">
        <v>289</v>
      </c>
      <c r="C12" s="468">
        <v>4.0023153890680556E-2</v>
      </c>
      <c r="D12" s="468">
        <v>3.9185905224787362E-2</v>
      </c>
      <c r="E12" s="468">
        <v>0.53305785123966942</v>
      </c>
    </row>
    <row r="13" spans="1:5" s="297" customFormat="1" ht="14.25" customHeight="1">
      <c r="A13" s="12"/>
      <c r="B13" s="338" t="s">
        <v>290</v>
      </c>
      <c r="C13" s="470">
        <v>2.54692797486149E-2</v>
      </c>
      <c r="D13" s="470">
        <v>2.5668286755771569E-2</v>
      </c>
      <c r="E13" s="470">
        <v>0.54870129870129869</v>
      </c>
    </row>
    <row r="14" spans="1:5" s="297" customFormat="1" ht="14.25" customHeight="1">
      <c r="A14" s="12"/>
      <c r="B14" s="335" t="s">
        <v>291</v>
      </c>
      <c r="C14" s="468">
        <v>3.3242371619945421E-2</v>
      </c>
      <c r="D14" s="468">
        <v>3.417375455650061E-2</v>
      </c>
      <c r="E14" s="468">
        <v>0.55970149253731338</v>
      </c>
    </row>
    <row r="15" spans="1:5" ht="16.350000000000001" customHeight="1">
      <c r="B15" s="338" t="s">
        <v>292</v>
      </c>
      <c r="C15" s="470">
        <v>1.9267344744893739E-2</v>
      </c>
      <c r="D15" s="470">
        <v>2.0656136087484813E-2</v>
      </c>
      <c r="E15" s="470">
        <v>0.58369098712446355</v>
      </c>
    </row>
    <row r="16" spans="1:5" ht="16.350000000000001" customHeight="1">
      <c r="B16" s="335" t="s">
        <v>293</v>
      </c>
      <c r="C16" s="468">
        <v>1.1825022740428346E-2</v>
      </c>
      <c r="D16" s="468">
        <v>1.1543134872417983E-2</v>
      </c>
      <c r="E16" s="468">
        <v>0.53146853146853146</v>
      </c>
    </row>
    <row r="17" spans="2:5" ht="16.350000000000001" customHeight="1">
      <c r="B17" s="338" t="s">
        <v>294</v>
      </c>
      <c r="C17" s="470">
        <v>1.4553874142065657E-2</v>
      </c>
      <c r="D17" s="470">
        <v>1.7618469015795869E-2</v>
      </c>
      <c r="E17" s="470">
        <v>0.65909090909090906</v>
      </c>
    </row>
    <row r="18" spans="2:5" ht="16.350000000000001" customHeight="1">
      <c r="B18" s="335" t="s">
        <v>295</v>
      </c>
      <c r="C18" s="468">
        <v>1.5215413875795916E-2</v>
      </c>
      <c r="D18" s="468">
        <v>1.3365735115431349E-2</v>
      </c>
      <c r="E18" s="468">
        <v>0.47826086956521741</v>
      </c>
    </row>
    <row r="19" spans="2:5" ht="16.350000000000001" customHeight="1">
      <c r="B19" s="13" t="s">
        <v>296</v>
      </c>
      <c r="C19" s="470">
        <v>4.4240469693210951E-2</v>
      </c>
      <c r="D19" s="470">
        <v>4.2679222357229644E-2</v>
      </c>
      <c r="E19" s="470">
        <v>0.52523364485981305</v>
      </c>
    </row>
    <row r="20" spans="2:5">
      <c r="B20" s="12"/>
      <c r="C20" s="12"/>
      <c r="D20" s="12"/>
      <c r="E20" s="12"/>
    </row>
    <row r="21" spans="2:5">
      <c r="B21" s="75" t="s">
        <v>47</v>
      </c>
      <c r="C21" s="75"/>
      <c r="D21" s="75"/>
      <c r="E21" s="75"/>
    </row>
    <row r="22" spans="2:5">
      <c r="B22" s="26" t="s">
        <v>72</v>
      </c>
      <c r="C22" s="75"/>
      <c r="D22" s="75"/>
      <c r="E22" s="75"/>
    </row>
    <row r="23" spans="2:5" ht="25.5" customHeight="1">
      <c r="B23" s="548" t="s">
        <v>46</v>
      </c>
      <c r="C23" s="543"/>
      <c r="D23" s="543"/>
      <c r="E23" s="543"/>
    </row>
    <row r="24" spans="2:5">
      <c r="B24" s="548" t="s">
        <v>37</v>
      </c>
      <c r="C24" s="543"/>
      <c r="D24" s="543"/>
      <c r="E24" s="543"/>
    </row>
  </sheetData>
  <sheetProtection algorithmName="SHA-512" hashValue="EoBj6GaAVt8bY8dtBArT2XzhyaWpe/bgQuNMoaHZLgC2oqdsC8yFHyGX854mxW1Dak2QVq2mcAm32YmrBudvUw==" saltValue="Q1qtZoiJLx9YdFFeAmYmgQ==" spinCount="100000" sheet="1" objects="1" scenarios="1" autoFilter="0"/>
  <mergeCells count="2">
    <mergeCell ref="B24:E24"/>
    <mergeCell ref="B23:E23"/>
  </mergeCells>
  <hyperlinks>
    <hyperlink ref="B2" location="TABLE_OF_CONTENTS" display="Return to Table of Contents" xr:uid="{00000000-0004-0000-0C00-000000000000}"/>
  </hyperlinks>
  <pageMargins left="0.7" right="0.7" top="0.75" bottom="0.75" header="0.3" footer="0.3"/>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A1:M95"/>
  <sheetViews>
    <sheetView showGridLines="0" zoomScaleNormal="100" workbookViewId="0">
      <selection activeCell="B2" sqref="B2"/>
    </sheetView>
  </sheetViews>
  <sheetFormatPr defaultColWidth="9.28515625" defaultRowHeight="12.75"/>
  <cols>
    <col min="1" max="1" width="5.5703125" style="1" customWidth="1"/>
    <col min="2" max="2" width="17" style="1" customWidth="1"/>
    <col min="3" max="3" width="1.5703125" style="1" customWidth="1"/>
    <col min="4" max="7" width="13.28515625" style="1" customWidth="1"/>
    <col min="8" max="8" width="16.140625" style="1" customWidth="1"/>
    <col min="9" max="9" width="9.28515625" style="1" customWidth="1"/>
    <col min="10" max="16384" width="9.28515625" style="1"/>
  </cols>
  <sheetData>
    <row r="1" spans="2:13" ht="14.25" customHeight="1">
      <c r="E1" s="210"/>
    </row>
    <row r="2" spans="2:13" s="24" customFormat="1" ht="15" customHeight="1">
      <c r="B2" s="78" t="s">
        <v>4</v>
      </c>
    </row>
    <row r="3" spans="2:13" ht="48" customHeight="1">
      <c r="B3" s="586" t="s">
        <v>366</v>
      </c>
      <c r="C3" s="556"/>
      <c r="D3" s="556"/>
      <c r="E3" s="556"/>
      <c r="F3" s="556"/>
      <c r="G3" s="556"/>
      <c r="H3" s="556"/>
    </row>
    <row r="4" spans="2:13">
      <c r="D4" s="298"/>
      <c r="E4" s="298"/>
      <c r="F4" s="298"/>
      <c r="G4" s="298"/>
      <c r="H4" s="298"/>
    </row>
    <row r="5" spans="2:13" ht="45.75" customHeight="1" thickBot="1">
      <c r="B5" s="270"/>
      <c r="C5" s="210"/>
      <c r="D5" s="244" t="s">
        <v>297</v>
      </c>
      <c r="E5" s="244" t="s">
        <v>298</v>
      </c>
      <c r="F5" s="244" t="s">
        <v>299</v>
      </c>
      <c r="G5" s="244" t="s">
        <v>300</v>
      </c>
      <c r="H5" s="244" t="s">
        <v>301</v>
      </c>
    </row>
    <row r="6" spans="2:13" ht="15" customHeight="1">
      <c r="B6" s="299" t="s">
        <v>10</v>
      </c>
      <c r="C6" s="299"/>
      <c r="D6" s="210"/>
      <c r="E6" s="210"/>
      <c r="F6" s="210"/>
      <c r="G6" s="210"/>
      <c r="H6" s="210"/>
    </row>
    <row r="7" spans="2:13" ht="14.25" customHeight="1">
      <c r="B7" s="300">
        <v>2000</v>
      </c>
      <c r="C7" s="301"/>
      <c r="D7" s="302">
        <v>3.08</v>
      </c>
      <c r="E7" s="302">
        <v>3.2</v>
      </c>
      <c r="F7" s="303">
        <v>17.8</v>
      </c>
      <c r="G7" s="303">
        <v>17.100000000000001</v>
      </c>
      <c r="H7" s="303">
        <v>17.5</v>
      </c>
      <c r="I7" s="304"/>
      <c r="J7" s="304"/>
      <c r="K7" s="305"/>
      <c r="L7" s="305"/>
      <c r="M7" s="305"/>
    </row>
    <row r="8" spans="2:13" ht="14.25" customHeight="1">
      <c r="B8" s="265">
        <v>2001</v>
      </c>
      <c r="C8" s="301"/>
      <c r="D8" s="266">
        <v>3.07</v>
      </c>
      <c r="E8" s="266">
        <v>3.18</v>
      </c>
      <c r="F8" s="267">
        <v>18</v>
      </c>
      <c r="G8" s="267">
        <v>17.600000000000001</v>
      </c>
      <c r="H8" s="267">
        <v>17.8</v>
      </c>
      <c r="I8" s="304"/>
      <c r="J8" s="304"/>
      <c r="K8" s="305"/>
      <c r="L8" s="305"/>
      <c r="M8" s="305"/>
    </row>
    <row r="9" spans="2:13" ht="14.25" customHeight="1">
      <c r="B9" s="300">
        <v>2002</v>
      </c>
      <c r="C9" s="301"/>
      <c r="D9" s="302">
        <v>3.07</v>
      </c>
      <c r="E9" s="302">
        <v>3.19</v>
      </c>
      <c r="F9" s="303">
        <v>18</v>
      </c>
      <c r="G9" s="303">
        <v>17.7</v>
      </c>
      <c r="H9" s="303">
        <v>17.8</v>
      </c>
      <c r="I9" s="304"/>
      <c r="J9" s="304"/>
      <c r="K9" s="305"/>
      <c r="L9" s="305"/>
      <c r="M9" s="305"/>
    </row>
    <row r="10" spans="2:13" ht="14.25" customHeight="1">
      <c r="B10" s="265">
        <v>2003</v>
      </c>
      <c r="C10" s="301"/>
      <c r="D10" s="266">
        <v>3.07</v>
      </c>
      <c r="E10" s="266">
        <v>3.2</v>
      </c>
      <c r="F10" s="267">
        <v>17.8</v>
      </c>
      <c r="G10" s="267">
        <v>17.3</v>
      </c>
      <c r="H10" s="267">
        <v>17.600000000000001</v>
      </c>
      <c r="I10" s="304"/>
      <c r="J10" s="304"/>
      <c r="K10" s="305"/>
      <c r="L10" s="305"/>
      <c r="M10" s="305"/>
    </row>
    <row r="11" spans="2:13" ht="14.25" customHeight="1">
      <c r="B11" s="300">
        <v>2004</v>
      </c>
      <c r="C11" s="301"/>
      <c r="D11" s="302">
        <v>3.13</v>
      </c>
      <c r="E11" s="302">
        <v>3.25</v>
      </c>
      <c r="F11" s="303">
        <v>17.600000000000001</v>
      </c>
      <c r="G11" s="303">
        <v>16.7</v>
      </c>
      <c r="H11" s="303">
        <v>17.399999999999999</v>
      </c>
      <c r="I11" s="304"/>
      <c r="J11" s="304"/>
      <c r="K11" s="305"/>
      <c r="L11" s="305"/>
      <c r="M11" s="305"/>
    </row>
    <row r="12" spans="2:13" ht="14.25" customHeight="1">
      <c r="B12" s="265">
        <v>2005</v>
      </c>
      <c r="C12" s="301"/>
      <c r="D12" s="266">
        <v>3.12</v>
      </c>
      <c r="E12" s="266">
        <v>3.24</v>
      </c>
      <c r="F12" s="267">
        <v>17.7</v>
      </c>
      <c r="G12" s="267">
        <v>16.7</v>
      </c>
      <c r="H12" s="267">
        <v>17.399999999999999</v>
      </c>
      <c r="I12" s="304"/>
      <c r="J12" s="304"/>
      <c r="K12" s="305"/>
      <c r="L12" s="305"/>
      <c r="M12" s="305"/>
    </row>
    <row r="13" spans="2:13" ht="14.25" customHeight="1">
      <c r="B13" s="300">
        <v>2006</v>
      </c>
      <c r="C13" s="301"/>
      <c r="D13" s="302">
        <v>3.16</v>
      </c>
      <c r="E13" s="302">
        <v>3.28</v>
      </c>
      <c r="F13" s="303">
        <v>18</v>
      </c>
      <c r="G13" s="303">
        <v>17.600000000000001</v>
      </c>
      <c r="H13" s="303">
        <v>17.8</v>
      </c>
      <c r="I13" s="304"/>
      <c r="J13" s="304"/>
      <c r="K13" s="305"/>
      <c r="L13" s="305"/>
      <c r="M13" s="305"/>
    </row>
    <row r="14" spans="2:13" ht="14.25" customHeight="1">
      <c r="B14" s="265">
        <v>2007</v>
      </c>
      <c r="C14" s="301"/>
      <c r="D14" s="266">
        <v>3.2</v>
      </c>
      <c r="E14" s="266">
        <v>3.3</v>
      </c>
      <c r="F14" s="267">
        <v>18.2</v>
      </c>
      <c r="G14" s="267">
        <v>17.899999999999999</v>
      </c>
      <c r="H14" s="267">
        <v>18.100000000000001</v>
      </c>
      <c r="I14" s="304"/>
      <c r="J14" s="304"/>
      <c r="K14" s="305"/>
      <c r="L14" s="305"/>
      <c r="M14" s="305"/>
    </row>
    <row r="15" spans="2:13" ht="14.25" customHeight="1">
      <c r="B15" s="300">
        <v>2008</v>
      </c>
      <c r="C15" s="301"/>
      <c r="D15" s="302">
        <v>3.22</v>
      </c>
      <c r="E15" s="302">
        <v>3.33</v>
      </c>
      <c r="F15" s="303">
        <v>17.8</v>
      </c>
      <c r="G15" s="303">
        <v>18.5</v>
      </c>
      <c r="H15" s="303">
        <v>17.8</v>
      </c>
      <c r="I15" s="304"/>
      <c r="J15" s="304"/>
      <c r="K15" s="305"/>
      <c r="L15" s="305"/>
      <c r="M15" s="305"/>
    </row>
    <row r="16" spans="2:13" ht="14.25" customHeight="1">
      <c r="B16" s="265">
        <v>2009</v>
      </c>
      <c r="C16" s="301"/>
      <c r="D16" s="266">
        <v>3.23</v>
      </c>
      <c r="E16" s="266">
        <v>3.35</v>
      </c>
      <c r="F16" s="267">
        <v>17.899999999999999</v>
      </c>
      <c r="G16" s="267">
        <v>18.600000000000001</v>
      </c>
      <c r="H16" s="267">
        <v>18</v>
      </c>
      <c r="I16" s="304"/>
      <c r="J16" s="304"/>
      <c r="K16" s="305"/>
      <c r="L16" s="305"/>
      <c r="M16" s="305"/>
    </row>
    <row r="17" spans="1:13" ht="14.25" customHeight="1">
      <c r="B17" s="300">
        <v>2010</v>
      </c>
      <c r="C17" s="301"/>
      <c r="D17" s="302">
        <v>3.25</v>
      </c>
      <c r="E17" s="302">
        <v>3.35</v>
      </c>
      <c r="F17" s="303">
        <v>18.2</v>
      </c>
      <c r="G17" s="303">
        <v>18.8</v>
      </c>
      <c r="H17" s="303">
        <v>18.3</v>
      </c>
      <c r="I17" s="304"/>
      <c r="J17" s="304"/>
      <c r="K17" s="305"/>
      <c r="L17" s="305"/>
      <c r="M17" s="305"/>
    </row>
    <row r="18" spans="1:13" ht="14.25" customHeight="1">
      <c r="B18" s="265">
        <v>2011</v>
      </c>
      <c r="C18" s="301"/>
      <c r="D18" s="266">
        <v>3.23</v>
      </c>
      <c r="E18" s="266">
        <v>3.35</v>
      </c>
      <c r="F18" s="267">
        <v>18.5</v>
      </c>
      <c r="G18" s="267">
        <v>19.2</v>
      </c>
      <c r="H18" s="267">
        <v>18.399999999999999</v>
      </c>
      <c r="I18" s="304"/>
      <c r="J18" s="304"/>
      <c r="K18" s="305"/>
      <c r="L18" s="305"/>
      <c r="M18" s="305"/>
    </row>
    <row r="19" spans="1:13" ht="14.25" customHeight="1">
      <c r="B19" s="300">
        <v>2012</v>
      </c>
      <c r="C19" s="301"/>
      <c r="D19" s="302">
        <v>3.24</v>
      </c>
      <c r="E19" s="302">
        <v>3.36</v>
      </c>
      <c r="F19" s="303">
        <v>18.7</v>
      </c>
      <c r="G19" s="303">
        <v>19.3</v>
      </c>
      <c r="H19" s="303">
        <v>18.5</v>
      </c>
      <c r="I19" s="304"/>
      <c r="J19" s="304"/>
      <c r="K19" s="305"/>
      <c r="L19" s="305"/>
      <c r="M19" s="305"/>
    </row>
    <row r="20" spans="1:13" ht="14.25" customHeight="1">
      <c r="B20" s="265">
        <v>2013</v>
      </c>
      <c r="C20" s="301"/>
      <c r="D20" s="266">
        <v>3.25</v>
      </c>
      <c r="E20" s="266">
        <v>3.36</v>
      </c>
      <c r="F20" s="267">
        <v>18.8</v>
      </c>
      <c r="G20" s="267">
        <v>19.3</v>
      </c>
      <c r="H20" s="267">
        <v>18.600000000000001</v>
      </c>
      <c r="I20" s="304"/>
      <c r="J20" s="304"/>
      <c r="K20" s="305"/>
      <c r="L20" s="305"/>
      <c r="M20" s="305"/>
    </row>
    <row r="21" spans="1:13" ht="14.25" customHeight="1">
      <c r="B21" s="300">
        <v>2014</v>
      </c>
      <c r="C21" s="301"/>
      <c r="D21" s="302">
        <v>3.26</v>
      </c>
      <c r="E21" s="302">
        <v>3.38</v>
      </c>
      <c r="F21" s="303">
        <v>18.899999999999999</v>
      </c>
      <c r="G21" s="303">
        <v>19.3</v>
      </c>
      <c r="H21" s="303">
        <v>18.7</v>
      </c>
      <c r="I21" s="304"/>
      <c r="J21" s="304"/>
      <c r="K21" s="305"/>
      <c r="L21" s="305"/>
      <c r="M21" s="305"/>
    </row>
    <row r="22" spans="1:13" ht="14.25" customHeight="1">
      <c r="B22" s="265">
        <v>2015</v>
      </c>
      <c r="C22" s="301"/>
      <c r="D22" s="266">
        <v>3.26</v>
      </c>
      <c r="E22" s="266">
        <v>3.38</v>
      </c>
      <c r="F22" s="267">
        <v>19.2</v>
      </c>
      <c r="G22" s="267">
        <v>19.399999999999999</v>
      </c>
      <c r="H22" s="267">
        <v>18.899999999999999</v>
      </c>
      <c r="I22" s="304"/>
      <c r="J22" s="304"/>
      <c r="K22" s="305"/>
      <c r="L22" s="305"/>
      <c r="M22" s="305"/>
    </row>
    <row r="23" spans="1:13" ht="14.25" customHeight="1">
      <c r="B23" s="300">
        <v>2016</v>
      </c>
      <c r="C23" s="301"/>
      <c r="D23" s="302">
        <v>3.26</v>
      </c>
      <c r="E23" s="302">
        <v>3.39</v>
      </c>
      <c r="F23" s="303">
        <v>19.2</v>
      </c>
      <c r="G23" s="303">
        <v>19.600000000000001</v>
      </c>
      <c r="H23" s="303">
        <v>18.899999999999999</v>
      </c>
      <c r="I23" s="304"/>
      <c r="J23" s="304"/>
      <c r="K23" s="305"/>
      <c r="L23" s="305"/>
      <c r="M23" s="305"/>
    </row>
    <row r="24" spans="1:13" ht="14.25" customHeight="1">
      <c r="B24" s="265">
        <v>2017</v>
      </c>
      <c r="C24" s="210"/>
      <c r="D24" s="266">
        <v>3.27</v>
      </c>
      <c r="E24" s="266">
        <v>3.4</v>
      </c>
      <c r="F24" s="267">
        <v>19.3</v>
      </c>
      <c r="G24" s="267">
        <v>19.3</v>
      </c>
      <c r="H24" s="267">
        <v>19</v>
      </c>
      <c r="I24" s="304"/>
      <c r="J24" s="304"/>
      <c r="K24" s="305"/>
      <c r="L24" s="305"/>
      <c r="M24" s="305"/>
    </row>
    <row r="25" spans="1:13" ht="14.25" customHeight="1">
      <c r="B25" s="300">
        <v>2018</v>
      </c>
      <c r="C25" s="301"/>
      <c r="D25" s="302">
        <v>3.27</v>
      </c>
      <c r="E25" s="302">
        <v>3.4</v>
      </c>
      <c r="F25" s="303">
        <v>19.5</v>
      </c>
      <c r="G25" s="303">
        <v>19.399999999999999</v>
      </c>
      <c r="H25" s="303">
        <v>19.3</v>
      </c>
      <c r="I25" s="304"/>
      <c r="J25" s="304"/>
      <c r="K25" s="305"/>
      <c r="L25" s="305"/>
      <c r="M25" s="305"/>
    </row>
    <row r="26" spans="1:13" ht="14.25" customHeight="1">
      <c r="B26" s="265">
        <v>2019</v>
      </c>
      <c r="C26" s="210"/>
      <c r="D26" s="266">
        <v>3.3</v>
      </c>
      <c r="E26" s="266">
        <v>3.42</v>
      </c>
      <c r="F26" s="267">
        <v>19.600000000000001</v>
      </c>
      <c r="G26" s="267">
        <v>19.7</v>
      </c>
      <c r="H26" s="267">
        <v>19.3</v>
      </c>
      <c r="I26" s="304"/>
      <c r="J26" s="304"/>
      <c r="K26" s="305"/>
      <c r="L26" s="305"/>
      <c r="M26" s="305"/>
    </row>
    <row r="27" spans="1:13" ht="15" customHeight="1">
      <c r="A27" s="306"/>
      <c r="B27" s="300">
        <v>2020</v>
      </c>
      <c r="C27" s="302"/>
      <c r="D27" s="302">
        <v>3.32</v>
      </c>
      <c r="E27" s="302">
        <v>3.44</v>
      </c>
      <c r="F27" s="303">
        <v>19.7</v>
      </c>
      <c r="G27" s="303">
        <v>19.7</v>
      </c>
      <c r="H27" s="303">
        <v>19.3</v>
      </c>
      <c r="I27" s="304"/>
      <c r="J27" s="304"/>
      <c r="K27" s="305"/>
      <c r="L27" s="305"/>
      <c r="M27" s="305"/>
    </row>
    <row r="28" spans="1:13" ht="14.25" customHeight="1">
      <c r="B28" s="265">
        <v>2021</v>
      </c>
      <c r="C28" s="210"/>
      <c r="D28" s="266">
        <v>3.33</v>
      </c>
      <c r="E28" s="266">
        <v>3.45</v>
      </c>
      <c r="F28" s="267">
        <v>19.600000000000001</v>
      </c>
      <c r="G28" s="267">
        <v>19.7</v>
      </c>
      <c r="H28" s="267">
        <v>19.100000000000001</v>
      </c>
      <c r="I28" s="304"/>
      <c r="J28" s="304"/>
      <c r="K28" s="305"/>
      <c r="L28" s="305"/>
      <c r="M28" s="305"/>
    </row>
    <row r="29" spans="1:13" ht="14.25" customHeight="1">
      <c r="B29" s="357">
        <v>2022</v>
      </c>
      <c r="C29" s="358"/>
      <c r="D29" s="359">
        <v>3.38</v>
      </c>
      <c r="E29" s="359">
        <v>3.49</v>
      </c>
      <c r="F29" s="360">
        <v>19.600000000000001</v>
      </c>
      <c r="G29" s="360">
        <v>19.7</v>
      </c>
      <c r="H29" s="360">
        <v>19.2</v>
      </c>
      <c r="I29" s="304"/>
      <c r="J29" s="304"/>
      <c r="K29" s="305"/>
      <c r="L29" s="305"/>
      <c r="M29" s="305"/>
    </row>
    <row r="30" spans="1:13" ht="14.25" customHeight="1">
      <c r="B30" s="265">
        <v>2023</v>
      </c>
      <c r="C30" s="358"/>
      <c r="D30" s="266">
        <v>3.41</v>
      </c>
      <c r="E30" s="266">
        <v>3.52</v>
      </c>
      <c r="F30" s="267">
        <v>19.7</v>
      </c>
      <c r="G30" s="267">
        <v>19.399999999999999</v>
      </c>
      <c r="H30" s="267">
        <v>19.2</v>
      </c>
      <c r="I30" s="304"/>
      <c r="J30" s="304"/>
      <c r="K30" s="305"/>
      <c r="L30" s="305"/>
      <c r="M30" s="305"/>
    </row>
    <row r="31" spans="1:13" ht="14.25" customHeight="1">
      <c r="B31" s="357">
        <v>2024</v>
      </c>
      <c r="C31" s="358"/>
      <c r="D31" s="359">
        <v>3.42</v>
      </c>
      <c r="E31" s="359">
        <v>3.53</v>
      </c>
      <c r="F31" s="360">
        <v>19.7</v>
      </c>
      <c r="G31" s="360">
        <v>19.3</v>
      </c>
      <c r="H31" s="360">
        <v>19.3</v>
      </c>
      <c r="I31" s="304"/>
      <c r="J31" s="304"/>
      <c r="K31" s="305"/>
      <c r="L31" s="305"/>
      <c r="M31" s="305"/>
    </row>
    <row r="32" spans="1:13" ht="14.25" customHeight="1">
      <c r="B32" s="210"/>
      <c r="C32" s="210"/>
      <c r="D32" s="210"/>
      <c r="E32" s="210"/>
      <c r="F32" s="210"/>
      <c r="G32" s="210"/>
      <c r="H32" s="210"/>
    </row>
    <row r="33" spans="2:13" ht="45.75" customHeight="1" thickBot="1">
      <c r="B33" s="270"/>
      <c r="C33" s="210"/>
      <c r="D33" s="244" t="s">
        <v>297</v>
      </c>
      <c r="E33" s="244" t="s">
        <v>298</v>
      </c>
      <c r="F33" s="244" t="s">
        <v>299</v>
      </c>
      <c r="G33" s="244" t="s">
        <v>300</v>
      </c>
      <c r="H33" s="244" t="s">
        <v>301</v>
      </c>
    </row>
    <row r="34" spans="2:13" ht="15" customHeight="1">
      <c r="B34" s="307" t="s">
        <v>16</v>
      </c>
      <c r="C34" s="307"/>
      <c r="D34" s="210"/>
      <c r="E34" s="210"/>
      <c r="F34" s="210"/>
      <c r="G34" s="210"/>
      <c r="H34" s="210"/>
    </row>
    <row r="35" spans="2:13" ht="14.25" customHeight="1">
      <c r="B35" s="300">
        <v>2000</v>
      </c>
      <c r="C35" s="301"/>
      <c r="D35" s="302">
        <v>3.25</v>
      </c>
      <c r="E35" s="302">
        <v>3.35</v>
      </c>
      <c r="F35" s="303">
        <v>18.5</v>
      </c>
      <c r="G35" s="303">
        <v>17.7</v>
      </c>
      <c r="H35" s="303">
        <v>18.3</v>
      </c>
      <c r="I35" s="304"/>
      <c r="J35" s="304"/>
      <c r="K35" s="305"/>
      <c r="L35" s="305"/>
      <c r="M35" s="305"/>
    </row>
    <row r="36" spans="2:13" ht="14.25" customHeight="1">
      <c r="B36" s="265">
        <v>2001</v>
      </c>
      <c r="C36" s="301"/>
      <c r="D36" s="266">
        <v>3.32</v>
      </c>
      <c r="E36" s="266">
        <v>3.41</v>
      </c>
      <c r="F36" s="267">
        <v>18.8</v>
      </c>
      <c r="G36" s="267">
        <v>18.100000000000001</v>
      </c>
      <c r="H36" s="267">
        <v>18.5</v>
      </c>
      <c r="I36" s="304"/>
      <c r="J36" s="304"/>
      <c r="K36" s="305"/>
      <c r="L36" s="305"/>
      <c r="M36" s="305"/>
    </row>
    <row r="37" spans="2:13" ht="14.25" customHeight="1">
      <c r="B37" s="300">
        <v>2002</v>
      </c>
      <c r="C37" s="301"/>
      <c r="D37" s="302">
        <v>3.32</v>
      </c>
      <c r="E37" s="302">
        <v>3.42</v>
      </c>
      <c r="F37" s="303">
        <v>18.8</v>
      </c>
      <c r="G37" s="303">
        <v>18.100000000000001</v>
      </c>
      <c r="H37" s="303">
        <v>18.5</v>
      </c>
      <c r="I37" s="304"/>
      <c r="J37" s="304"/>
      <c r="K37" s="305"/>
      <c r="L37" s="305"/>
      <c r="M37" s="305"/>
    </row>
    <row r="38" spans="2:13" ht="14.25" customHeight="1">
      <c r="B38" s="265">
        <v>2003</v>
      </c>
      <c r="C38" s="301"/>
      <c r="D38" s="266">
        <v>3.32</v>
      </c>
      <c r="E38" s="266">
        <v>3.42</v>
      </c>
      <c r="F38" s="267">
        <v>18.5</v>
      </c>
      <c r="G38" s="267">
        <v>17.5</v>
      </c>
      <c r="H38" s="267">
        <v>18.3</v>
      </c>
      <c r="I38" s="304"/>
      <c r="J38" s="304"/>
      <c r="K38" s="305"/>
      <c r="L38" s="305"/>
      <c r="M38" s="305"/>
    </row>
    <row r="39" spans="2:13" ht="14.25" customHeight="1">
      <c r="B39" s="300">
        <v>2004</v>
      </c>
      <c r="C39" s="301"/>
      <c r="D39" s="302">
        <v>3.35</v>
      </c>
      <c r="E39" s="302">
        <v>3.44</v>
      </c>
      <c r="F39" s="303">
        <v>18.7</v>
      </c>
      <c r="G39" s="303">
        <v>17.3</v>
      </c>
      <c r="H39" s="303">
        <v>18.5</v>
      </c>
      <c r="I39" s="304"/>
      <c r="J39" s="304"/>
      <c r="K39" s="305"/>
      <c r="L39" s="305"/>
      <c r="M39" s="305"/>
    </row>
    <row r="40" spans="2:13" ht="14.25" customHeight="1">
      <c r="B40" s="265">
        <v>2005</v>
      </c>
      <c r="C40" s="301"/>
      <c r="D40" s="266">
        <v>3.41</v>
      </c>
      <c r="E40" s="266">
        <v>3.49</v>
      </c>
      <c r="F40" s="267">
        <v>18.7</v>
      </c>
      <c r="G40" s="267">
        <v>17.399999999999999</v>
      </c>
      <c r="H40" s="267">
        <v>18.399999999999999</v>
      </c>
      <c r="I40" s="304"/>
      <c r="J40" s="304"/>
      <c r="K40" s="305"/>
      <c r="L40" s="305"/>
      <c r="M40" s="305"/>
    </row>
    <row r="41" spans="2:13" ht="14.25" customHeight="1">
      <c r="B41" s="300">
        <v>2006</v>
      </c>
      <c r="C41" s="301"/>
      <c r="D41" s="302">
        <v>3.42</v>
      </c>
      <c r="E41" s="302">
        <v>3.5</v>
      </c>
      <c r="F41" s="303">
        <v>19.3</v>
      </c>
      <c r="G41" s="303">
        <v>18.3</v>
      </c>
      <c r="H41" s="303">
        <v>19.2</v>
      </c>
      <c r="I41" s="304"/>
      <c r="J41" s="304"/>
      <c r="K41" s="305"/>
      <c r="L41" s="305"/>
      <c r="M41" s="305"/>
    </row>
    <row r="42" spans="2:13" ht="14.25" customHeight="1">
      <c r="B42" s="265">
        <v>2007</v>
      </c>
      <c r="C42" s="301"/>
      <c r="D42" s="266">
        <v>3.5</v>
      </c>
      <c r="E42" s="266">
        <v>3.5</v>
      </c>
      <c r="F42" s="267">
        <v>19.5</v>
      </c>
      <c r="G42" s="267">
        <v>18.7</v>
      </c>
      <c r="H42" s="267">
        <v>19.5</v>
      </c>
      <c r="I42" s="304"/>
      <c r="J42" s="304"/>
      <c r="K42" s="305"/>
      <c r="L42" s="305"/>
      <c r="M42" s="305"/>
    </row>
    <row r="43" spans="2:13" ht="14.25" customHeight="1">
      <c r="B43" s="300">
        <v>2008</v>
      </c>
      <c r="C43" s="301"/>
      <c r="D43" s="302">
        <v>3.46</v>
      </c>
      <c r="E43" s="302">
        <v>3.52</v>
      </c>
      <c r="F43" s="303">
        <v>18.8</v>
      </c>
      <c r="G43" s="303">
        <v>19.3</v>
      </c>
      <c r="H43" s="303">
        <v>18.899999999999999</v>
      </c>
      <c r="I43" s="304"/>
      <c r="J43" s="304"/>
      <c r="K43" s="305"/>
      <c r="L43" s="305"/>
      <c r="M43" s="305"/>
    </row>
    <row r="44" spans="2:13" ht="14.25" customHeight="1">
      <c r="B44" s="265">
        <v>2009</v>
      </c>
      <c r="C44" s="301"/>
      <c r="D44" s="266">
        <v>3.47</v>
      </c>
      <c r="E44" s="266">
        <v>3.56</v>
      </c>
      <c r="F44" s="267">
        <v>19</v>
      </c>
      <c r="G44" s="267">
        <v>19.3</v>
      </c>
      <c r="H44" s="267">
        <v>19.2</v>
      </c>
      <c r="I44" s="304"/>
      <c r="J44" s="304"/>
      <c r="K44" s="305"/>
      <c r="L44" s="305"/>
      <c r="M44" s="305"/>
    </row>
    <row r="45" spans="2:13" ht="14.25" customHeight="1">
      <c r="B45" s="300">
        <v>2010</v>
      </c>
      <c r="C45" s="301"/>
      <c r="D45" s="302">
        <v>3.47</v>
      </c>
      <c r="E45" s="302">
        <v>3.53</v>
      </c>
      <c r="F45" s="303">
        <v>19.3</v>
      </c>
      <c r="G45" s="303">
        <v>19.600000000000001</v>
      </c>
      <c r="H45" s="303">
        <v>19.5</v>
      </c>
      <c r="I45" s="304"/>
      <c r="J45" s="304"/>
      <c r="K45" s="305"/>
      <c r="L45" s="305"/>
      <c r="M45" s="305"/>
    </row>
    <row r="46" spans="2:13" ht="14.25" customHeight="1">
      <c r="B46" s="265">
        <v>2011</v>
      </c>
      <c r="C46" s="301"/>
      <c r="D46" s="266">
        <v>3.46</v>
      </c>
      <c r="E46" s="266">
        <v>3.54</v>
      </c>
      <c r="F46" s="267">
        <v>19.600000000000001</v>
      </c>
      <c r="G46" s="267">
        <v>20</v>
      </c>
      <c r="H46" s="267">
        <v>19.600000000000001</v>
      </c>
      <c r="I46" s="304"/>
      <c r="J46" s="304"/>
      <c r="K46" s="305"/>
      <c r="L46" s="305"/>
      <c r="M46" s="305"/>
    </row>
    <row r="47" spans="2:13" ht="14.25" customHeight="1">
      <c r="B47" s="300">
        <v>2012</v>
      </c>
      <c r="C47" s="301"/>
      <c r="D47" s="302">
        <v>3.47</v>
      </c>
      <c r="E47" s="302">
        <v>3.55</v>
      </c>
      <c r="F47" s="303">
        <v>19.899999999999999</v>
      </c>
      <c r="G47" s="303">
        <v>20.100000000000001</v>
      </c>
      <c r="H47" s="303">
        <v>19.8</v>
      </c>
      <c r="I47" s="304"/>
      <c r="J47" s="304"/>
      <c r="K47" s="305"/>
      <c r="L47" s="305"/>
      <c r="M47" s="305"/>
    </row>
    <row r="48" spans="2:13" ht="14.25" customHeight="1">
      <c r="B48" s="265">
        <v>2013</v>
      </c>
      <c r="C48" s="301"/>
      <c r="D48" s="266">
        <v>3.46</v>
      </c>
      <c r="E48" s="266">
        <v>3.54</v>
      </c>
      <c r="F48" s="267">
        <v>19.899999999999999</v>
      </c>
      <c r="G48" s="267">
        <v>20</v>
      </c>
      <c r="H48" s="267">
        <v>19.8</v>
      </c>
      <c r="I48" s="304"/>
      <c r="J48" s="304"/>
      <c r="K48" s="305"/>
      <c r="L48" s="305"/>
      <c r="M48" s="305"/>
    </row>
    <row r="49" spans="2:13" ht="14.25" customHeight="1">
      <c r="B49" s="300">
        <v>2014</v>
      </c>
      <c r="C49" s="301"/>
      <c r="D49" s="302">
        <v>3.47</v>
      </c>
      <c r="E49" s="302">
        <v>3.55</v>
      </c>
      <c r="F49" s="303">
        <v>20</v>
      </c>
      <c r="G49" s="303">
        <v>20</v>
      </c>
      <c r="H49" s="303">
        <v>19.899999999999999</v>
      </c>
      <c r="I49" s="304"/>
      <c r="J49" s="304"/>
      <c r="K49" s="305"/>
      <c r="L49" s="305"/>
      <c r="M49" s="305"/>
    </row>
    <row r="50" spans="2:13" ht="14.25" customHeight="1">
      <c r="B50" s="265">
        <v>2015</v>
      </c>
      <c r="C50" s="301"/>
      <c r="D50" s="266">
        <v>3.45</v>
      </c>
      <c r="E50" s="266">
        <v>3.55</v>
      </c>
      <c r="F50" s="267">
        <v>20.2</v>
      </c>
      <c r="G50" s="267">
        <v>20.2</v>
      </c>
      <c r="H50" s="267">
        <v>20.100000000000001</v>
      </c>
      <c r="I50" s="304"/>
      <c r="J50" s="304"/>
      <c r="K50" s="305"/>
      <c r="L50" s="305"/>
      <c r="M50" s="305"/>
    </row>
    <row r="51" spans="2:13" ht="14.25" customHeight="1">
      <c r="B51" s="300">
        <v>2016</v>
      </c>
      <c r="C51" s="301"/>
      <c r="D51" s="302">
        <v>3.46</v>
      </c>
      <c r="E51" s="302">
        <v>3.55</v>
      </c>
      <c r="F51" s="303">
        <v>20.3</v>
      </c>
      <c r="G51" s="303">
        <v>20.399999999999999</v>
      </c>
      <c r="H51" s="303">
        <v>20.100000000000001</v>
      </c>
      <c r="I51" s="304"/>
      <c r="J51" s="304"/>
      <c r="K51" s="305"/>
      <c r="L51" s="305"/>
      <c r="M51" s="305"/>
    </row>
    <row r="52" spans="2:13" ht="14.25" customHeight="1">
      <c r="B52" s="265">
        <v>2017</v>
      </c>
      <c r="C52" s="301"/>
      <c r="D52" s="266">
        <v>3.47</v>
      </c>
      <c r="E52" s="266">
        <v>3.56</v>
      </c>
      <c r="F52" s="267">
        <v>20.399999999999999</v>
      </c>
      <c r="G52" s="267">
        <v>20.100000000000001</v>
      </c>
      <c r="H52" s="267">
        <v>20.2</v>
      </c>
      <c r="I52" s="304"/>
      <c r="J52" s="304"/>
      <c r="K52" s="305"/>
      <c r="L52" s="305"/>
      <c r="M52" s="305"/>
    </row>
    <row r="53" spans="2:13" ht="14.25" customHeight="1">
      <c r="B53" s="300">
        <v>2018</v>
      </c>
      <c r="C53" s="301"/>
      <c r="D53" s="302">
        <v>3.45</v>
      </c>
      <c r="E53" s="302">
        <v>3.55</v>
      </c>
      <c r="F53" s="303">
        <v>20.5</v>
      </c>
      <c r="G53" s="303">
        <v>20.100000000000001</v>
      </c>
      <c r="H53" s="303">
        <v>20.399999999999999</v>
      </c>
      <c r="I53" s="304"/>
      <c r="J53" s="304"/>
      <c r="K53" s="305"/>
      <c r="L53" s="305"/>
      <c r="M53" s="305"/>
    </row>
    <row r="54" spans="2:13" ht="14.25" customHeight="1">
      <c r="B54" s="265">
        <v>2019</v>
      </c>
      <c r="C54" s="301"/>
      <c r="D54" s="266">
        <v>3.48</v>
      </c>
      <c r="E54" s="266">
        <v>3.57</v>
      </c>
      <c r="F54" s="267">
        <v>20.7</v>
      </c>
      <c r="G54" s="267">
        <v>20.5</v>
      </c>
      <c r="H54" s="267">
        <v>20.399999999999999</v>
      </c>
      <c r="I54" s="304"/>
      <c r="J54" s="304"/>
      <c r="K54" s="305"/>
      <c r="L54" s="305"/>
      <c r="M54" s="305"/>
    </row>
    <row r="55" spans="2:13" ht="14.25" customHeight="1">
      <c r="B55" s="300">
        <v>2020</v>
      </c>
      <c r="C55" s="210"/>
      <c r="D55" s="302">
        <v>3.49</v>
      </c>
      <c r="E55" s="302">
        <v>3.58</v>
      </c>
      <c r="F55" s="303">
        <v>20.8</v>
      </c>
      <c r="G55" s="303">
        <v>20.5</v>
      </c>
      <c r="H55" s="303">
        <v>20.399999999999999</v>
      </c>
    </row>
    <row r="56" spans="2:13" ht="14.25" customHeight="1">
      <c r="B56" s="265">
        <v>2021</v>
      </c>
      <c r="C56" s="210"/>
      <c r="D56" s="266">
        <v>3.51</v>
      </c>
      <c r="E56" s="266">
        <v>3.59</v>
      </c>
      <c r="F56" s="267">
        <v>20.7</v>
      </c>
      <c r="G56" s="267">
        <v>20.6</v>
      </c>
      <c r="H56" s="267">
        <v>20.399999999999999</v>
      </c>
      <c r="I56" s="304"/>
      <c r="J56" s="304"/>
      <c r="K56" s="305"/>
      <c r="L56" s="305"/>
      <c r="M56" s="305"/>
    </row>
    <row r="57" spans="2:13" ht="14.25" customHeight="1">
      <c r="B57" s="357">
        <v>2022</v>
      </c>
      <c r="C57" s="358"/>
      <c r="D57" s="359">
        <v>3.54</v>
      </c>
      <c r="E57" s="359">
        <v>3.61</v>
      </c>
      <c r="F57" s="360">
        <v>20.8</v>
      </c>
      <c r="G57" s="360">
        <v>20.6</v>
      </c>
      <c r="H57" s="360">
        <v>20.5</v>
      </c>
      <c r="I57" s="304"/>
      <c r="J57" s="304"/>
      <c r="K57" s="305"/>
      <c r="L57" s="305"/>
      <c r="M57" s="305"/>
    </row>
    <row r="58" spans="2:13" ht="14.25" customHeight="1">
      <c r="B58" s="265">
        <v>2023</v>
      </c>
      <c r="C58" s="358"/>
      <c r="D58" s="266">
        <v>3.57</v>
      </c>
      <c r="E58" s="266">
        <v>3.65</v>
      </c>
      <c r="F58" s="267">
        <v>20.8</v>
      </c>
      <c r="G58" s="267">
        <v>20.2</v>
      </c>
      <c r="H58" s="267">
        <v>20.399999999999999</v>
      </c>
      <c r="I58" s="304"/>
      <c r="J58" s="304"/>
      <c r="K58" s="305"/>
      <c r="L58" s="305"/>
      <c r="M58" s="305"/>
    </row>
    <row r="59" spans="2:13" s="312" customFormat="1" ht="14.25" customHeight="1">
      <c r="B59" s="357">
        <v>2024</v>
      </c>
      <c r="C59" s="358"/>
      <c r="D59" s="359">
        <v>3.59</v>
      </c>
      <c r="E59" s="359">
        <v>3.67</v>
      </c>
      <c r="F59" s="360">
        <v>21</v>
      </c>
      <c r="G59" s="360">
        <v>20.2</v>
      </c>
      <c r="H59" s="360">
        <v>20.7</v>
      </c>
      <c r="I59" s="310"/>
      <c r="J59" s="310"/>
      <c r="K59" s="311"/>
      <c r="L59" s="311"/>
      <c r="M59" s="311"/>
    </row>
    <row r="60" spans="2:13" ht="15" customHeight="1">
      <c r="B60" s="300"/>
      <c r="C60" s="210"/>
      <c r="D60" s="264"/>
      <c r="E60" s="264"/>
      <c r="F60" s="210"/>
      <c r="G60" s="210"/>
      <c r="H60" s="210"/>
    </row>
    <row r="61" spans="2:13" ht="48" customHeight="1" thickBot="1">
      <c r="B61" s="270"/>
      <c r="C61" s="210"/>
      <c r="D61" s="244" t="s">
        <v>297</v>
      </c>
      <c r="E61" s="244" t="s">
        <v>298</v>
      </c>
      <c r="F61" s="244" t="s">
        <v>299</v>
      </c>
      <c r="G61" s="244" t="s">
        <v>300</v>
      </c>
      <c r="H61" s="244" t="s">
        <v>301</v>
      </c>
    </row>
    <row r="62" spans="2:13" ht="15" customHeight="1">
      <c r="B62" s="308" t="s">
        <v>302</v>
      </c>
      <c r="C62" s="307"/>
      <c r="D62" s="210"/>
      <c r="E62" s="210"/>
      <c r="F62" s="210"/>
      <c r="G62" s="210"/>
      <c r="H62" s="210"/>
    </row>
    <row r="63" spans="2:13" ht="14.25" customHeight="1">
      <c r="B63" s="301">
        <v>2000</v>
      </c>
      <c r="C63" s="301"/>
      <c r="D63" s="302">
        <v>3.08</v>
      </c>
      <c r="E63" s="302">
        <v>3.2</v>
      </c>
      <c r="F63" s="303">
        <v>17.8</v>
      </c>
      <c r="G63" s="303">
        <v>17.100000000000001</v>
      </c>
      <c r="H63" s="303">
        <v>17.5</v>
      </c>
      <c r="I63" s="304"/>
      <c r="J63" s="304"/>
      <c r="K63" s="305"/>
      <c r="L63" s="305"/>
      <c r="M63" s="305"/>
    </row>
    <row r="64" spans="2:13" ht="14.25" customHeight="1">
      <c r="B64" s="268">
        <v>2001</v>
      </c>
      <c r="C64" s="301"/>
      <c r="D64" s="266">
        <v>3.07</v>
      </c>
      <c r="E64" s="266">
        <v>3.18</v>
      </c>
      <c r="F64" s="267">
        <v>18</v>
      </c>
      <c r="G64" s="267">
        <v>17.600000000000001</v>
      </c>
      <c r="H64" s="267">
        <v>17.8</v>
      </c>
      <c r="I64" s="304"/>
      <c r="J64" s="304"/>
      <c r="K64" s="305"/>
      <c r="L64" s="305"/>
      <c r="M64" s="305"/>
    </row>
    <row r="65" spans="2:13" ht="14.25" customHeight="1">
      <c r="B65" s="301">
        <v>2002</v>
      </c>
      <c r="C65" s="301"/>
      <c r="D65" s="302">
        <v>3.07</v>
      </c>
      <c r="E65" s="302">
        <v>3.19</v>
      </c>
      <c r="F65" s="303">
        <v>18</v>
      </c>
      <c r="G65" s="303">
        <v>17.7</v>
      </c>
      <c r="H65" s="303">
        <v>17.8</v>
      </c>
      <c r="I65" s="304"/>
      <c r="J65" s="304"/>
      <c r="K65" s="305"/>
      <c r="L65" s="305"/>
      <c r="M65" s="305"/>
    </row>
    <row r="66" spans="2:13" ht="14.25" customHeight="1">
      <c r="B66" s="268">
        <v>2003</v>
      </c>
      <c r="C66" s="301"/>
      <c r="D66" s="266">
        <v>3.07</v>
      </c>
      <c r="E66" s="266">
        <v>3.2</v>
      </c>
      <c r="F66" s="267">
        <v>17.8</v>
      </c>
      <c r="G66" s="267">
        <v>17.3</v>
      </c>
      <c r="H66" s="267">
        <v>17.600000000000001</v>
      </c>
      <c r="I66" s="304"/>
      <c r="J66" s="304"/>
      <c r="K66" s="305"/>
      <c r="L66" s="305"/>
      <c r="M66" s="305"/>
    </row>
    <row r="67" spans="2:13" ht="14.25" customHeight="1">
      <c r="B67" s="301">
        <v>2004</v>
      </c>
      <c r="C67" s="301"/>
      <c r="D67" s="302">
        <v>3.13</v>
      </c>
      <c r="E67" s="302">
        <v>3.25</v>
      </c>
      <c r="F67" s="303">
        <v>17.600000000000001</v>
      </c>
      <c r="G67" s="303">
        <v>16.7</v>
      </c>
      <c r="H67" s="303">
        <v>17.399999999999999</v>
      </c>
      <c r="I67" s="304"/>
      <c r="J67" s="304"/>
      <c r="K67" s="305"/>
      <c r="L67" s="305"/>
      <c r="M67" s="305"/>
    </row>
    <row r="68" spans="2:13" ht="14.25" customHeight="1">
      <c r="B68" s="268">
        <v>2005</v>
      </c>
      <c r="C68" s="301"/>
      <c r="D68" s="266">
        <v>3.12</v>
      </c>
      <c r="E68" s="266">
        <v>3.24</v>
      </c>
      <c r="F68" s="267">
        <v>17.7</v>
      </c>
      <c r="G68" s="267">
        <v>16.7</v>
      </c>
      <c r="H68" s="267">
        <v>17.399999999999999</v>
      </c>
      <c r="I68" s="304"/>
      <c r="J68" s="304"/>
      <c r="K68" s="305"/>
      <c r="L68" s="305"/>
      <c r="M68" s="305"/>
    </row>
    <row r="69" spans="2:13" ht="14.25" customHeight="1">
      <c r="B69" s="301">
        <v>2006</v>
      </c>
      <c r="C69" s="301"/>
      <c r="D69" s="302">
        <v>3.16</v>
      </c>
      <c r="E69" s="302">
        <v>3.28</v>
      </c>
      <c r="F69" s="303">
        <v>18</v>
      </c>
      <c r="G69" s="303">
        <v>17.600000000000001</v>
      </c>
      <c r="H69" s="303">
        <v>17.8</v>
      </c>
      <c r="I69" s="304"/>
      <c r="J69" s="304"/>
      <c r="K69" s="305"/>
      <c r="L69" s="305"/>
      <c r="M69" s="305"/>
    </row>
    <row r="70" spans="2:13" ht="14.25" customHeight="1">
      <c r="B70" s="268">
        <v>2007</v>
      </c>
      <c r="C70" s="301"/>
      <c r="D70" s="266">
        <v>3.2</v>
      </c>
      <c r="E70" s="266">
        <v>3.3</v>
      </c>
      <c r="F70" s="267">
        <v>18.2</v>
      </c>
      <c r="G70" s="267">
        <v>17.899999999999999</v>
      </c>
      <c r="H70" s="267">
        <v>18.100000000000001</v>
      </c>
      <c r="I70" s="304"/>
      <c r="J70" s="304"/>
      <c r="K70" s="305"/>
      <c r="L70" s="305"/>
      <c r="M70" s="305"/>
    </row>
    <row r="71" spans="2:13" ht="14.25" customHeight="1">
      <c r="B71" s="301">
        <v>2008</v>
      </c>
      <c r="C71" s="301"/>
      <c r="D71" s="302">
        <v>3.22</v>
      </c>
      <c r="E71" s="302">
        <v>3.33</v>
      </c>
      <c r="F71" s="303">
        <v>17.8</v>
      </c>
      <c r="G71" s="303">
        <v>18.5</v>
      </c>
      <c r="H71" s="303">
        <v>17.8</v>
      </c>
      <c r="I71" s="304"/>
      <c r="J71" s="304"/>
      <c r="K71" s="305"/>
      <c r="L71" s="305"/>
      <c r="M71" s="305"/>
    </row>
    <row r="72" spans="2:13" ht="14.25" customHeight="1">
      <c r="B72" s="268">
        <v>2009</v>
      </c>
      <c r="C72" s="301"/>
      <c r="D72" s="266">
        <v>3.23</v>
      </c>
      <c r="E72" s="266">
        <v>3.35</v>
      </c>
      <c r="F72" s="267">
        <v>17.899999999999999</v>
      </c>
      <c r="G72" s="267">
        <v>18.600000000000001</v>
      </c>
      <c r="H72" s="267">
        <v>18</v>
      </c>
      <c r="I72" s="304"/>
      <c r="J72" s="304"/>
      <c r="K72" s="305"/>
      <c r="L72" s="305"/>
      <c r="M72" s="305"/>
    </row>
    <row r="73" spans="2:13" ht="14.25" customHeight="1">
      <c r="B73" s="301">
        <v>2010</v>
      </c>
      <c r="C73" s="301"/>
      <c r="D73" s="302">
        <v>3.47</v>
      </c>
      <c r="E73" s="302">
        <v>3.53</v>
      </c>
      <c r="F73" s="303">
        <v>19.3</v>
      </c>
      <c r="G73" s="303">
        <v>19.600000000000001</v>
      </c>
      <c r="H73" s="303">
        <v>19.5</v>
      </c>
      <c r="I73" s="304"/>
      <c r="J73" s="304"/>
      <c r="K73" s="305"/>
      <c r="L73" s="305"/>
      <c r="M73" s="305"/>
    </row>
    <row r="74" spans="2:13" ht="14.25" customHeight="1">
      <c r="B74" s="268">
        <v>2011</v>
      </c>
      <c r="C74" s="301"/>
      <c r="D74" s="266">
        <v>3.47</v>
      </c>
      <c r="E74" s="266">
        <v>3.55</v>
      </c>
      <c r="F74" s="267">
        <v>19.5</v>
      </c>
      <c r="G74" s="267">
        <v>19.899999999999999</v>
      </c>
      <c r="H74" s="267">
        <v>19.600000000000001</v>
      </c>
      <c r="I74" s="304"/>
      <c r="J74" s="304"/>
      <c r="K74" s="305"/>
      <c r="L74" s="305"/>
      <c r="M74" s="305"/>
    </row>
    <row r="75" spans="2:13" ht="14.25" customHeight="1">
      <c r="B75" s="301">
        <v>2012</v>
      </c>
      <c r="C75" s="301"/>
      <c r="D75" s="302">
        <v>3.48</v>
      </c>
      <c r="E75" s="302">
        <v>3.55</v>
      </c>
      <c r="F75" s="303">
        <v>19.8</v>
      </c>
      <c r="G75" s="303">
        <v>20.100000000000001</v>
      </c>
      <c r="H75" s="303">
        <v>19.7</v>
      </c>
      <c r="I75" s="304"/>
      <c r="J75" s="304"/>
      <c r="K75" s="305"/>
      <c r="L75" s="305"/>
      <c r="M75" s="305"/>
    </row>
    <row r="76" spans="2:13" ht="14.25" customHeight="1">
      <c r="B76" s="268">
        <v>2013</v>
      </c>
      <c r="C76" s="301"/>
      <c r="D76" s="266">
        <v>3.46</v>
      </c>
      <c r="E76" s="266">
        <v>3.54</v>
      </c>
      <c r="F76" s="267">
        <v>19.8</v>
      </c>
      <c r="G76" s="267">
        <v>19.899999999999999</v>
      </c>
      <c r="H76" s="267">
        <v>19.600000000000001</v>
      </c>
      <c r="I76" s="304"/>
      <c r="J76" s="304"/>
      <c r="K76" s="305"/>
      <c r="L76" s="305"/>
      <c r="M76" s="305"/>
    </row>
    <row r="77" spans="2:13" ht="14.25" customHeight="1">
      <c r="B77" s="301">
        <v>2014</v>
      </c>
      <c r="C77" s="301"/>
      <c r="D77" s="302">
        <v>3.49</v>
      </c>
      <c r="E77" s="302">
        <v>3.56</v>
      </c>
      <c r="F77" s="303">
        <v>19.899999999999999</v>
      </c>
      <c r="G77" s="303">
        <v>19.899999999999999</v>
      </c>
      <c r="H77" s="303">
        <v>19.8</v>
      </c>
      <c r="I77" s="304"/>
      <c r="J77" s="304"/>
      <c r="K77" s="305"/>
      <c r="L77" s="305"/>
      <c r="M77" s="305"/>
    </row>
    <row r="78" spans="2:13" ht="14.25" customHeight="1">
      <c r="B78" s="268">
        <v>2015</v>
      </c>
      <c r="C78" s="301"/>
      <c r="D78" s="266">
        <v>3.48</v>
      </c>
      <c r="E78" s="266">
        <v>3.56</v>
      </c>
      <c r="F78" s="267">
        <v>20.100000000000001</v>
      </c>
      <c r="G78" s="267">
        <v>20.100000000000001</v>
      </c>
      <c r="H78" s="267">
        <v>19.899999999999999</v>
      </c>
      <c r="I78" s="304"/>
      <c r="J78" s="304"/>
      <c r="K78" s="305"/>
      <c r="L78" s="305"/>
      <c r="M78" s="305"/>
    </row>
    <row r="79" spans="2:13" ht="14.25" customHeight="1">
      <c r="B79" s="301">
        <v>2016</v>
      </c>
      <c r="C79" s="301"/>
      <c r="D79" s="302">
        <v>3.48</v>
      </c>
      <c r="E79" s="302">
        <v>3.55</v>
      </c>
      <c r="F79" s="303">
        <v>20.2</v>
      </c>
      <c r="G79" s="303">
        <v>20.3</v>
      </c>
      <c r="H79" s="303">
        <v>20</v>
      </c>
      <c r="I79" s="304"/>
      <c r="J79" s="304"/>
      <c r="K79" s="305"/>
      <c r="L79" s="305"/>
      <c r="M79" s="305"/>
    </row>
    <row r="80" spans="2:13" ht="14.25" customHeight="1">
      <c r="B80" s="268">
        <v>2017</v>
      </c>
      <c r="C80" s="301"/>
      <c r="D80" s="266">
        <v>3.5</v>
      </c>
      <c r="E80" s="266">
        <v>3.56</v>
      </c>
      <c r="F80" s="267">
        <v>20.3</v>
      </c>
      <c r="G80" s="267">
        <v>20.100000000000001</v>
      </c>
      <c r="H80" s="267">
        <v>19.8</v>
      </c>
      <c r="I80" s="304"/>
      <c r="J80" s="304"/>
      <c r="K80" s="305"/>
      <c r="L80" s="305"/>
      <c r="M80" s="305"/>
    </row>
    <row r="81" spans="2:13" ht="15" customHeight="1">
      <c r="B81" s="301">
        <v>2018</v>
      </c>
      <c r="C81" s="301"/>
      <c r="D81" s="302">
        <v>3.49</v>
      </c>
      <c r="E81" s="302">
        <v>3.57</v>
      </c>
      <c r="F81" s="303">
        <v>20.5</v>
      </c>
      <c r="G81" s="303">
        <v>20.100000000000001</v>
      </c>
      <c r="H81" s="303">
        <v>20.3</v>
      </c>
      <c r="I81" s="309"/>
      <c r="J81" s="304"/>
      <c r="K81" s="305"/>
      <c r="L81" s="305"/>
      <c r="M81" s="305"/>
    </row>
    <row r="82" spans="2:13" ht="14.25" customHeight="1">
      <c r="B82" s="268">
        <v>2019</v>
      </c>
      <c r="C82" s="301"/>
      <c r="D82" s="266">
        <v>3.51</v>
      </c>
      <c r="E82" s="266">
        <v>3.6</v>
      </c>
      <c r="F82" s="267">
        <v>20.6</v>
      </c>
      <c r="G82" s="267">
        <v>20.399999999999999</v>
      </c>
      <c r="H82" s="267">
        <v>20.399999999999999</v>
      </c>
      <c r="I82" s="304"/>
      <c r="J82" s="304"/>
      <c r="K82" s="305"/>
      <c r="L82" s="305"/>
      <c r="M82" s="305"/>
    </row>
    <row r="83" spans="2:13" s="312" customFormat="1" ht="14.25" customHeight="1">
      <c r="B83" s="269">
        <v>2020</v>
      </c>
      <c r="C83" s="269"/>
      <c r="D83" s="302">
        <v>3.52</v>
      </c>
      <c r="E83" s="302">
        <v>3.59</v>
      </c>
      <c r="F83" s="303">
        <v>20.687878787878791</v>
      </c>
      <c r="G83" s="303">
        <v>20.527272727272731</v>
      </c>
      <c r="H83" s="303">
        <v>20.330769230769231</v>
      </c>
      <c r="I83" s="310"/>
      <c r="J83" s="310"/>
      <c r="K83" s="311"/>
      <c r="L83" s="311"/>
      <c r="M83" s="311"/>
    </row>
    <row r="84" spans="2:13" ht="13.5" customHeight="1">
      <c r="B84" s="268">
        <v>2021</v>
      </c>
      <c r="C84" s="210"/>
      <c r="D84" s="266">
        <v>3.53</v>
      </c>
      <c r="E84" s="266">
        <v>3.6</v>
      </c>
      <c r="F84" s="267">
        <v>20.8</v>
      </c>
      <c r="G84" s="267">
        <v>20.6</v>
      </c>
      <c r="H84" s="267">
        <v>20.399999999999999</v>
      </c>
      <c r="I84" s="304"/>
      <c r="J84" s="304"/>
      <c r="K84" s="305"/>
      <c r="L84" s="305"/>
      <c r="M84" s="305"/>
    </row>
    <row r="85" spans="2:13" ht="13.5" customHeight="1">
      <c r="B85" s="269">
        <v>2022</v>
      </c>
      <c r="C85" s="358"/>
      <c r="D85" s="359">
        <v>3.54</v>
      </c>
      <c r="E85" s="359">
        <v>3.62</v>
      </c>
      <c r="F85" s="360">
        <v>20.7</v>
      </c>
      <c r="G85" s="360">
        <v>20.5</v>
      </c>
      <c r="H85" s="360">
        <v>20.399999999999999</v>
      </c>
      <c r="I85" s="304"/>
      <c r="J85" s="304"/>
      <c r="K85" s="305"/>
      <c r="L85" s="305"/>
      <c r="M85" s="305"/>
    </row>
    <row r="86" spans="2:13" ht="13.5" customHeight="1">
      <c r="B86" s="268">
        <v>2023</v>
      </c>
      <c r="C86" s="358"/>
      <c r="D86" s="266">
        <v>3.59</v>
      </c>
      <c r="E86" s="266">
        <v>3.66</v>
      </c>
      <c r="F86" s="267">
        <v>20.8</v>
      </c>
      <c r="G86" s="267">
        <v>20.3</v>
      </c>
      <c r="H86" s="267">
        <v>20.399999999999999</v>
      </c>
      <c r="I86" s="304"/>
      <c r="J86" s="304"/>
      <c r="K86" s="305"/>
      <c r="L86" s="305"/>
      <c r="M86" s="305"/>
    </row>
    <row r="87" spans="2:13" s="312" customFormat="1" ht="13.5" customHeight="1">
      <c r="B87" s="269">
        <v>2024</v>
      </c>
      <c r="C87" s="358"/>
      <c r="D87" s="359" t="s">
        <v>45</v>
      </c>
      <c r="E87" s="359" t="s">
        <v>45</v>
      </c>
      <c r="F87" s="359" t="s">
        <v>45</v>
      </c>
      <c r="G87" s="359" t="s">
        <v>45</v>
      </c>
      <c r="H87" s="359" t="s">
        <v>45</v>
      </c>
      <c r="I87" s="310"/>
      <c r="J87" s="310"/>
      <c r="K87" s="311"/>
      <c r="L87" s="311"/>
      <c r="M87" s="311"/>
    </row>
    <row r="88" spans="2:13" s="312" customFormat="1" ht="15" customHeight="1">
      <c r="B88" s="68"/>
      <c r="C88" s="68"/>
      <c r="D88" s="69"/>
      <c r="E88" s="69"/>
      <c r="F88" s="69"/>
      <c r="G88" s="69"/>
      <c r="H88" s="69"/>
      <c r="I88" s="310"/>
      <c r="J88" s="310"/>
      <c r="K88" s="311"/>
      <c r="L88" s="311"/>
      <c r="M88" s="311"/>
    </row>
    <row r="89" spans="2:13">
      <c r="B89" s="76" t="s">
        <v>47</v>
      </c>
      <c r="C89" s="76"/>
      <c r="D89" s="76"/>
      <c r="E89" s="76"/>
      <c r="F89" s="76"/>
      <c r="G89" s="76"/>
      <c r="H89" s="76"/>
    </row>
    <row r="90" spans="2:13">
      <c r="B90" s="26" t="s">
        <v>72</v>
      </c>
      <c r="C90" s="76"/>
      <c r="D90" s="76"/>
      <c r="E90" s="76"/>
      <c r="F90" s="76"/>
      <c r="G90" s="76"/>
      <c r="H90" s="76"/>
    </row>
    <row r="91" spans="2:13" ht="22.35" customHeight="1">
      <c r="B91" s="587" t="s">
        <v>303</v>
      </c>
      <c r="C91" s="556"/>
      <c r="D91" s="556"/>
      <c r="E91" s="556"/>
      <c r="F91" s="556"/>
      <c r="G91" s="556"/>
      <c r="H91" s="556"/>
      <c r="I91" s="44"/>
    </row>
    <row r="92" spans="2:13">
      <c r="B92" s="26" t="s">
        <v>304</v>
      </c>
      <c r="C92" s="76"/>
      <c r="D92" s="76"/>
      <c r="E92" s="76"/>
      <c r="F92" s="76"/>
      <c r="G92" s="76"/>
      <c r="H92" s="76"/>
    </row>
    <row r="93" spans="2:13">
      <c r="B93" s="26" t="s">
        <v>350</v>
      </c>
      <c r="C93" s="76"/>
      <c r="D93" s="76"/>
      <c r="E93" s="76"/>
      <c r="F93" s="76"/>
      <c r="G93" s="76"/>
      <c r="H93" s="76"/>
    </row>
    <row r="94" spans="2:13" ht="22.5" customHeight="1">
      <c r="B94" s="558" t="s">
        <v>46</v>
      </c>
      <c r="C94" s="558"/>
      <c r="D94" s="558"/>
      <c r="E94" s="558"/>
      <c r="F94" s="558"/>
      <c r="G94" s="558"/>
      <c r="H94" s="558"/>
      <c r="I94" s="558"/>
      <c r="J94" s="558"/>
      <c r="K94" s="558"/>
      <c r="L94" s="558"/>
      <c r="M94" s="558"/>
    </row>
    <row r="95" spans="2:13">
      <c r="B95" s="551" t="s">
        <v>37</v>
      </c>
      <c r="C95" s="556"/>
      <c r="D95" s="556"/>
      <c r="E95" s="556"/>
      <c r="F95" s="556"/>
      <c r="G95" s="556"/>
      <c r="H95" s="556"/>
    </row>
  </sheetData>
  <sheetProtection algorithmName="SHA-512" hashValue="19ilZhTzujI2k6mvMf7Pk9zql3vdSv+T9aALsM0h/4PuDIsT/VGVQNrMcSF/JQ4ocJapAOkQ3NC9Y81quhkiVQ==" saltValue="kU5OKFm6M6iI+1t0G9H7vg==" spinCount="100000" sheet="1" objects="1" scenarios="1" autoFilter="0"/>
  <mergeCells count="4">
    <mergeCell ref="B95:H95"/>
    <mergeCell ref="B3:H3"/>
    <mergeCell ref="B91:H91"/>
    <mergeCell ref="B94:M94"/>
  </mergeCells>
  <hyperlinks>
    <hyperlink ref="B2" location="TABLE_OF_CONTENTS" display="Return to Table of Contents" xr:uid="{00000000-0004-0000-0D00-000000000000}"/>
  </hyperlinks>
  <pageMargins left="0.7" right="0.7" top="0.75" bottom="0.75" header="0.3" footer="0.3"/>
  <pageSetup orientation="landscape"/>
  <rowBreaks count="2" manualBreakCount="2">
    <brk id="32" max="16383" man="1"/>
    <brk id="6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92D050"/>
  </sheetPr>
  <dimension ref="B1:P27"/>
  <sheetViews>
    <sheetView showGridLines="0" workbookViewId="0">
      <selection activeCell="B2" sqref="B2"/>
    </sheetView>
  </sheetViews>
  <sheetFormatPr defaultColWidth="9.28515625" defaultRowHeight="12.75"/>
  <cols>
    <col min="1" max="1" width="5.5703125" style="1" customWidth="1"/>
    <col min="2" max="2" width="22.5703125" style="1" customWidth="1"/>
    <col min="3" max="3" width="1.5703125" style="1" customWidth="1"/>
    <col min="4" max="5" width="15.5703125" style="1" customWidth="1"/>
    <col min="6" max="6" width="1.5703125" style="1" customWidth="1"/>
    <col min="7" max="7" width="15.5703125" style="1" customWidth="1"/>
    <col min="8" max="8" width="18.28515625" style="1" customWidth="1"/>
    <col min="9" max="11" width="9.28515625" style="1" customWidth="1"/>
    <col min="12" max="12" width="16.28515625" style="1" bestFit="1" customWidth="1"/>
    <col min="13" max="13" width="9.28515625" style="1" customWidth="1"/>
    <col min="14" max="16384" width="9.28515625" style="1"/>
  </cols>
  <sheetData>
    <row r="1" spans="2:16" ht="14.25" customHeight="1">
      <c r="D1" s="210"/>
    </row>
    <row r="2" spans="2:16" s="24" customFormat="1" ht="15" customHeight="1">
      <c r="B2" s="78" t="s">
        <v>4</v>
      </c>
    </row>
    <row r="3" spans="2:16" ht="15" customHeight="1">
      <c r="B3" s="459" t="s">
        <v>367</v>
      </c>
      <c r="C3" s="211"/>
      <c r="D3" s="211"/>
      <c r="E3" s="211"/>
      <c r="F3" s="211"/>
      <c r="G3" s="211"/>
      <c r="H3" s="211"/>
    </row>
    <row r="6" spans="2:16" ht="15" customHeight="1" thickBot="1">
      <c r="B6" s="210"/>
      <c r="C6" s="210"/>
      <c r="D6" s="588" t="s">
        <v>10</v>
      </c>
      <c r="E6" s="545"/>
      <c r="F6" s="210"/>
      <c r="G6" s="589" t="s">
        <v>16</v>
      </c>
      <c r="H6" s="545"/>
      <c r="L6" s="14"/>
      <c r="M6" s="14"/>
      <c r="N6" s="14"/>
      <c r="O6" s="14"/>
      <c r="P6" s="14"/>
    </row>
    <row r="7" spans="2:16" ht="21" customHeight="1" thickBot="1">
      <c r="B7" s="270" t="s">
        <v>305</v>
      </c>
      <c r="C7" s="210"/>
      <c r="D7" s="271" t="s">
        <v>306</v>
      </c>
      <c r="E7" s="271" t="s">
        <v>307</v>
      </c>
      <c r="F7" s="210"/>
      <c r="G7" s="271" t="s">
        <v>306</v>
      </c>
      <c r="H7" s="271" t="s">
        <v>307</v>
      </c>
      <c r="L7" s="14"/>
      <c r="M7" s="14"/>
      <c r="N7" s="14"/>
      <c r="O7" s="14"/>
      <c r="P7" s="14"/>
    </row>
    <row r="8" spans="2:16" ht="14.25" customHeight="1">
      <c r="B8" s="272" t="s">
        <v>308</v>
      </c>
      <c r="C8" s="210"/>
      <c r="D8" s="471">
        <v>2.5698502922103916E-2</v>
      </c>
      <c r="E8" s="273">
        <v>9.4468016972220001E-3</v>
      </c>
      <c r="F8" s="210"/>
      <c r="G8" s="273">
        <v>2.2324750706950438E-3</v>
      </c>
      <c r="H8" s="273">
        <v>5.9532668551867836E-4</v>
      </c>
      <c r="L8" s="14"/>
      <c r="M8" s="14"/>
      <c r="N8" s="14"/>
      <c r="O8" s="14"/>
      <c r="P8" s="14"/>
    </row>
    <row r="9" spans="2:16" ht="14.25" customHeight="1">
      <c r="B9" s="274" t="s">
        <v>309</v>
      </c>
      <c r="C9" s="210"/>
      <c r="D9" s="472">
        <v>4.187014650548395E-2</v>
      </c>
      <c r="E9" s="472">
        <v>2.0574813865983508E-2</v>
      </c>
      <c r="F9" s="238"/>
      <c r="G9" s="275">
        <v>8.483405268641166E-3</v>
      </c>
      <c r="H9" s="276">
        <v>3.8696234558714096E-3</v>
      </c>
      <c r="L9" s="14"/>
      <c r="M9" s="14"/>
      <c r="N9" s="14"/>
      <c r="O9" s="14"/>
      <c r="P9" s="14"/>
    </row>
    <row r="10" spans="2:16" ht="14.25" customHeight="1">
      <c r="B10" s="272" t="s">
        <v>310</v>
      </c>
      <c r="C10" s="210"/>
      <c r="D10" s="471">
        <v>8.7422944520054433E-2</v>
      </c>
      <c r="E10" s="471">
        <v>5.8201905371867743E-2</v>
      </c>
      <c r="F10" s="238"/>
      <c r="G10" s="471">
        <v>3.7059086173537731E-2</v>
      </c>
      <c r="H10" s="474">
        <v>1.6966810537282332E-2</v>
      </c>
      <c r="L10" s="14"/>
      <c r="M10" s="14"/>
      <c r="N10" s="14"/>
      <c r="O10" s="14"/>
      <c r="P10" s="14"/>
    </row>
    <row r="11" spans="2:16" ht="14.25" customHeight="1">
      <c r="B11" s="274" t="s">
        <v>311</v>
      </c>
      <c r="C11" s="210"/>
      <c r="D11" s="472">
        <v>0.14802657913697861</v>
      </c>
      <c r="E11" s="473">
        <v>0.11416219678168281</v>
      </c>
      <c r="F11" s="238"/>
      <c r="G11" s="472">
        <v>0.10194969489507368</v>
      </c>
      <c r="H11" s="473">
        <v>5.6704866795654119E-2</v>
      </c>
      <c r="L11" s="14"/>
      <c r="M11" s="14"/>
      <c r="N11" s="14"/>
      <c r="O11" s="14"/>
      <c r="P11" s="14"/>
    </row>
    <row r="12" spans="2:16" ht="14.25" customHeight="1">
      <c r="B12" s="272" t="s">
        <v>312</v>
      </c>
      <c r="C12" s="210"/>
      <c r="D12" s="471">
        <v>0.19894323913217515</v>
      </c>
      <c r="E12" s="474">
        <v>0.19205828196301336</v>
      </c>
      <c r="F12" s="238"/>
      <c r="G12" s="471">
        <v>0.18470010418216998</v>
      </c>
      <c r="H12" s="474">
        <v>0.14778984968001191</v>
      </c>
      <c r="L12" s="14"/>
      <c r="M12" s="14"/>
      <c r="N12" s="14"/>
      <c r="O12" s="14"/>
      <c r="P12" s="14"/>
    </row>
    <row r="13" spans="2:16" ht="14.25" customHeight="1">
      <c r="B13" s="274" t="s">
        <v>313</v>
      </c>
      <c r="C13" s="210"/>
      <c r="D13" s="472">
        <v>0.22520214554479226</v>
      </c>
      <c r="E13" s="473">
        <v>0.27427747978544553</v>
      </c>
      <c r="F13" s="238"/>
      <c r="G13" s="472">
        <v>0.27980354219377884</v>
      </c>
      <c r="H13" s="473">
        <v>0.30376544128590566</v>
      </c>
      <c r="K13" s="304"/>
    </row>
    <row r="14" spans="2:16" ht="14.25" customHeight="1">
      <c r="B14" s="272" t="s">
        <v>314</v>
      </c>
      <c r="C14" s="210"/>
      <c r="D14" s="471">
        <v>0.25682491393803536</v>
      </c>
      <c r="E14" s="474">
        <v>0.32439356336562325</v>
      </c>
      <c r="F14" s="238"/>
      <c r="G14" s="471">
        <v>0.38041375204643546</v>
      </c>
      <c r="H14" s="474">
        <v>0.46495014139008783</v>
      </c>
    </row>
    <row r="15" spans="2:16" ht="14.25" customHeight="1">
      <c r="B15" s="274" t="s">
        <v>315</v>
      </c>
      <c r="C15" s="210"/>
      <c r="D15" s="472">
        <v>1.601152830037627E-2</v>
      </c>
      <c r="E15" s="276">
        <v>6.8849571691617963E-3</v>
      </c>
      <c r="F15" s="238"/>
      <c r="G15" s="275">
        <v>5.3579401696681054E-3</v>
      </c>
      <c r="H15" s="276">
        <v>5.3579401696681054E-3</v>
      </c>
    </row>
    <row r="17" spans="2:16" ht="12.75" customHeight="1">
      <c r="B17" s="76" t="s">
        <v>47</v>
      </c>
      <c r="C17" s="20"/>
      <c r="D17" s="20"/>
      <c r="E17" s="20"/>
      <c r="F17" s="20"/>
      <c r="G17" s="20"/>
      <c r="H17" s="20"/>
      <c r="M17" s="14"/>
      <c r="N17" s="14"/>
      <c r="O17" s="14"/>
      <c r="P17" s="14"/>
    </row>
    <row r="18" spans="2:16" ht="12.75" customHeight="1">
      <c r="B18" s="26" t="s">
        <v>72</v>
      </c>
      <c r="C18" s="20"/>
      <c r="D18" s="20"/>
      <c r="E18" s="20"/>
      <c r="F18" s="20"/>
      <c r="G18" s="20"/>
      <c r="H18" s="20"/>
      <c r="M18" s="14"/>
      <c r="N18" s="14"/>
      <c r="O18" s="14"/>
      <c r="P18" s="14"/>
    </row>
    <row r="19" spans="2:16" ht="12.75" customHeight="1">
      <c r="B19" s="70" t="s">
        <v>316</v>
      </c>
      <c r="C19" s="20"/>
      <c r="D19" s="20"/>
      <c r="E19" s="20"/>
      <c r="F19" s="20"/>
      <c r="G19" s="20"/>
      <c r="H19" s="20"/>
      <c r="M19" s="14"/>
      <c r="N19" s="14"/>
      <c r="O19" s="14"/>
      <c r="P19" s="14"/>
    </row>
    <row r="20" spans="2:16" ht="22.5" customHeight="1">
      <c r="B20" s="558" t="s">
        <v>46</v>
      </c>
      <c r="C20" s="556"/>
      <c r="D20" s="556"/>
      <c r="E20" s="556"/>
      <c r="F20" s="556"/>
      <c r="G20" s="556"/>
      <c r="H20" s="556"/>
      <c r="M20" s="14"/>
      <c r="N20" s="14"/>
      <c r="O20" s="14"/>
      <c r="P20" s="14"/>
    </row>
    <row r="21" spans="2:16">
      <c r="B21" s="551" t="s">
        <v>37</v>
      </c>
      <c r="C21" s="556"/>
      <c r="D21" s="556"/>
      <c r="E21" s="556"/>
      <c r="F21" s="556"/>
      <c r="G21" s="556"/>
      <c r="H21" s="556"/>
      <c r="M21" s="14"/>
      <c r="N21" s="14"/>
      <c r="O21" s="14"/>
      <c r="P21" s="14"/>
    </row>
    <row r="22" spans="2:16">
      <c r="M22" s="14"/>
      <c r="N22" s="14"/>
      <c r="O22" s="14"/>
      <c r="P22" s="14"/>
    </row>
    <row r="23" spans="2:16">
      <c r="M23" s="14"/>
      <c r="N23" s="14"/>
      <c r="O23" s="14"/>
      <c r="P23" s="14"/>
    </row>
    <row r="24" spans="2:16">
      <c r="M24" s="14"/>
      <c r="N24" s="14"/>
      <c r="O24" s="14"/>
      <c r="P24" s="14"/>
    </row>
    <row r="25" spans="2:16">
      <c r="M25" s="14"/>
      <c r="N25" s="14"/>
      <c r="O25" s="14"/>
      <c r="P25" s="14"/>
    </row>
    <row r="26" spans="2:16">
      <c r="D26" s="362"/>
      <c r="E26" s="362"/>
      <c r="F26" s="362"/>
      <c r="G26" s="362"/>
      <c r="H26" s="362"/>
      <c r="I26" s="362"/>
    </row>
    <row r="27" spans="2:16">
      <c r="D27" s="417"/>
      <c r="E27" s="417"/>
      <c r="F27" s="417"/>
      <c r="G27" s="417"/>
      <c r="H27" s="417"/>
    </row>
  </sheetData>
  <sheetProtection algorithmName="SHA-512" hashValue="N3ca8r6+EJu0qS6lh1zgjn0y3qcLp5XlzYX5v8q7Bm1pIfhnfzz4rbeJhB9H8Phnh+zZnZr+oT78FQ4JUuB0Vg==" saltValue="Euu77snS7f2dC4gfDeu8fg==" spinCount="100000" sheet="1" objects="1" scenarios="1" autoFilter="0"/>
  <mergeCells count="4">
    <mergeCell ref="D6:E6"/>
    <mergeCell ref="B21:H21"/>
    <mergeCell ref="G6:H6"/>
    <mergeCell ref="B20:H20"/>
  </mergeCells>
  <hyperlinks>
    <hyperlink ref="B2" location="TABLE_OF_CONTENTS" display="Return to Table of Contents" xr:uid="{00000000-0004-0000-0E00-000000000000}"/>
  </hyperlinks>
  <pageMargins left="0.5" right="0.5" top="0.25" bottom="0.5" header="0.3" footer="0.3"/>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F413-788A-4DB4-B8FD-6DF88CC9F79A}">
  <sheetPr codeName="Sheet12">
    <tabColor rgb="FF92D050"/>
  </sheetPr>
  <dimension ref="B1:K24"/>
  <sheetViews>
    <sheetView workbookViewId="0">
      <selection activeCell="B2" sqref="B2"/>
    </sheetView>
  </sheetViews>
  <sheetFormatPr defaultColWidth="9.28515625" defaultRowHeight="12.75"/>
  <cols>
    <col min="1" max="1" width="5.5703125" style="12" customWidth="1"/>
    <col min="2" max="2" width="22.5703125" style="12" customWidth="1"/>
    <col min="3" max="3" width="1.5703125" style="12" customWidth="1"/>
    <col min="4" max="4" width="10.5703125" style="12" customWidth="1"/>
    <col min="5" max="5" width="10.85546875" style="12" customWidth="1"/>
    <col min="6" max="6" width="10.5703125" style="12" customWidth="1"/>
    <col min="7" max="7" width="1.5703125" style="12" customWidth="1"/>
    <col min="8" max="8" width="10.5703125" style="12" customWidth="1"/>
    <col min="9" max="9" width="12.28515625" style="12" customWidth="1"/>
    <col min="10" max="10" width="12.42578125" style="12" customWidth="1"/>
    <col min="11" max="16384" width="9.28515625" style="12"/>
  </cols>
  <sheetData>
    <row r="1" spans="2:10" ht="14.25" customHeight="1">
      <c r="D1" s="475"/>
    </row>
    <row r="2" spans="2:10" s="485" customFormat="1" ht="15" customHeight="1">
      <c r="B2" s="484" t="s">
        <v>4</v>
      </c>
    </row>
    <row r="3" spans="2:10" ht="15">
      <c r="B3" s="476" t="s">
        <v>368</v>
      </c>
      <c r="C3" s="477"/>
      <c r="D3" s="477"/>
      <c r="E3" s="477"/>
      <c r="F3" s="477"/>
      <c r="G3" s="477"/>
      <c r="H3" s="477"/>
    </row>
    <row r="5" spans="2:10">
      <c r="C5" s="477"/>
      <c r="D5" s="477"/>
      <c r="E5" s="477"/>
      <c r="F5" s="477"/>
      <c r="G5" s="477"/>
      <c r="H5" s="477"/>
    </row>
    <row r="6" spans="2:10" ht="15.75" thickBot="1">
      <c r="B6" s="236"/>
      <c r="C6" s="236"/>
      <c r="D6" s="590" t="s">
        <v>10</v>
      </c>
      <c r="E6" s="591"/>
      <c r="F6" s="591"/>
      <c r="G6" s="236"/>
      <c r="H6" s="590" t="s">
        <v>16</v>
      </c>
      <c r="I6" s="591"/>
      <c r="J6" s="591"/>
    </row>
    <row r="7" spans="2:10" ht="29.25" thickBot="1">
      <c r="B7" s="478" t="s">
        <v>355</v>
      </c>
      <c r="C7" s="236"/>
      <c r="D7" s="479" t="s">
        <v>356</v>
      </c>
      <c r="E7" s="486" t="s">
        <v>357</v>
      </c>
      <c r="F7" s="486" t="s">
        <v>358</v>
      </c>
      <c r="G7" s="236"/>
      <c r="H7" s="479" t="s">
        <v>356</v>
      </c>
      <c r="I7" s="486" t="s">
        <v>357</v>
      </c>
      <c r="J7" s="486" t="s">
        <v>358</v>
      </c>
    </row>
    <row r="8" spans="2:10" ht="14.25" customHeight="1">
      <c r="B8" s="480" t="s">
        <v>359</v>
      </c>
      <c r="C8" s="236"/>
      <c r="D8" s="489">
        <v>1.2248819149787846E-2</v>
      </c>
      <c r="E8" s="489">
        <v>1.3689856696821712E-2</v>
      </c>
      <c r="F8" s="489">
        <v>2.6819309903130254E-2</v>
      </c>
      <c r="G8" s="482"/>
      <c r="H8" s="481" t="s">
        <v>58</v>
      </c>
      <c r="I8" s="481">
        <v>1.1906533710373567E-3</v>
      </c>
      <c r="J8" s="481">
        <v>1.6371483851763656E-3</v>
      </c>
    </row>
    <row r="9" spans="2:10" ht="14.25" customHeight="1">
      <c r="B9" s="487" t="s">
        <v>360</v>
      </c>
      <c r="C9" s="236"/>
      <c r="D9" s="490">
        <v>0.10407493395244576</v>
      </c>
      <c r="E9" s="490">
        <v>0.11224081338563766</v>
      </c>
      <c r="F9" s="490">
        <v>0.13801937394924346</v>
      </c>
      <c r="G9" s="482"/>
      <c r="H9" s="490">
        <v>1.8901622265218038E-2</v>
      </c>
      <c r="I9" s="490">
        <v>4.7328471498734932E-2</v>
      </c>
      <c r="J9" s="490">
        <v>3.1403482661110281E-2</v>
      </c>
    </row>
    <row r="10" spans="2:10" ht="14.25" customHeight="1">
      <c r="B10" s="480" t="s">
        <v>361</v>
      </c>
      <c r="C10" s="236"/>
      <c r="D10" s="489">
        <v>0.20414698582979746</v>
      </c>
      <c r="E10" s="489">
        <v>0.22936514290289009</v>
      </c>
      <c r="F10" s="489">
        <v>0.21407413337603073</v>
      </c>
      <c r="G10" s="482"/>
      <c r="H10" s="489">
        <v>0.11936300044649502</v>
      </c>
      <c r="I10" s="489">
        <v>0.19318350945081114</v>
      </c>
      <c r="J10" s="489">
        <v>0.16326834350349753</v>
      </c>
    </row>
    <row r="11" spans="2:10" ht="14.25" customHeight="1">
      <c r="B11" s="487" t="s">
        <v>362</v>
      </c>
      <c r="C11" s="236"/>
      <c r="D11" s="490">
        <v>0.27683932431350572</v>
      </c>
      <c r="E11" s="490">
        <v>0.27884076535105273</v>
      </c>
      <c r="F11" s="490">
        <v>0.25602433752301657</v>
      </c>
      <c r="G11" s="482"/>
      <c r="H11" s="490">
        <v>0.31343949992558418</v>
      </c>
      <c r="I11" s="490">
        <v>0.31448132162524184</v>
      </c>
      <c r="J11" s="490">
        <v>0.31552314332489956</v>
      </c>
    </row>
    <row r="12" spans="2:10" ht="14.25" customHeight="1">
      <c r="B12" s="480" t="s">
        <v>363</v>
      </c>
      <c r="C12" s="236"/>
      <c r="D12" s="489">
        <v>0.34280682091105596</v>
      </c>
      <c r="E12" s="489">
        <v>0.30590024817868866</v>
      </c>
      <c r="F12" s="489">
        <v>0.30517972940517174</v>
      </c>
      <c r="G12" s="482"/>
      <c r="H12" s="489">
        <v>0.52760827504092866</v>
      </c>
      <c r="I12" s="489">
        <v>0.42342610507515999</v>
      </c>
      <c r="J12" s="489">
        <v>0.46777794314630156</v>
      </c>
    </row>
    <row r="13" spans="2:10" ht="14.25" customHeight="1">
      <c r="B13" s="487" t="s">
        <v>315</v>
      </c>
      <c r="C13" s="236"/>
      <c r="D13" s="490">
        <v>5.9883115843407254E-2</v>
      </c>
      <c r="E13" s="490">
        <v>5.9963173484909135E-2</v>
      </c>
      <c r="F13" s="490">
        <v>5.9883115843407254E-2</v>
      </c>
      <c r="G13" s="482"/>
      <c r="H13" s="490">
        <v>2.0389938979014734E-2</v>
      </c>
      <c r="I13" s="490">
        <v>2.0389938979014734E-2</v>
      </c>
      <c r="J13" s="490">
        <v>2.0389938979014734E-2</v>
      </c>
    </row>
    <row r="15" spans="2:10">
      <c r="B15" s="592" t="s">
        <v>46</v>
      </c>
      <c r="C15" s="592"/>
      <c r="D15" s="592"/>
      <c r="E15" s="592"/>
      <c r="F15" s="592"/>
      <c r="G15" s="592"/>
      <c r="H15" s="592"/>
      <c r="I15" s="592"/>
      <c r="J15" s="592"/>
    </row>
    <row r="16" spans="2:10">
      <c r="B16" s="592"/>
      <c r="C16" s="592"/>
      <c r="D16" s="592"/>
      <c r="E16" s="592"/>
      <c r="F16" s="592"/>
      <c r="G16" s="592"/>
      <c r="H16" s="592"/>
      <c r="I16" s="592"/>
      <c r="J16" s="592"/>
    </row>
    <row r="17" spans="2:11">
      <c r="B17" s="26" t="s">
        <v>72</v>
      </c>
      <c r="C17" s="483"/>
      <c r="D17" s="483"/>
      <c r="E17" s="483"/>
      <c r="F17" s="483"/>
      <c r="G17" s="483"/>
      <c r="H17" s="483"/>
    </row>
    <row r="18" spans="2:11">
      <c r="B18" s="488" t="s">
        <v>364</v>
      </c>
      <c r="C18" s="483"/>
      <c r="D18" s="483"/>
      <c r="E18" s="483"/>
      <c r="F18" s="483"/>
      <c r="G18" s="483"/>
      <c r="H18" s="483"/>
    </row>
    <row r="19" spans="2:11">
      <c r="B19" s="593" t="s">
        <v>37</v>
      </c>
      <c r="C19" s="572"/>
      <c r="D19" s="572"/>
      <c r="E19" s="572"/>
      <c r="F19" s="572"/>
      <c r="G19" s="572"/>
      <c r="H19" s="572"/>
    </row>
    <row r="22" spans="2:11">
      <c r="D22" s="61"/>
      <c r="E22" s="61"/>
      <c r="F22" s="61"/>
      <c r="G22" s="61"/>
      <c r="H22" s="61"/>
      <c r="I22" s="61"/>
      <c r="J22" s="61"/>
      <c r="K22" s="61"/>
    </row>
    <row r="24" spans="2:11">
      <c r="D24" s="61"/>
      <c r="E24" s="61"/>
      <c r="F24" s="61"/>
      <c r="G24" s="61"/>
      <c r="H24" s="61"/>
      <c r="I24" s="61"/>
      <c r="J24" s="61"/>
      <c r="K24" s="61"/>
    </row>
  </sheetData>
  <sheetProtection algorithmName="SHA-512" hashValue="bIvY+QvKarFna4XC8rWm3I5svyeIeljTYlD3td8kbgJRSmgHC9zvWabZ8O1e0toZJ6/tM83u+N57IqdRtUAYbQ==" saltValue="bgsDHpUa4u1jF0aEU2S6YQ==" spinCount="100000" sheet="1" objects="1" scenarios="1" autoFilter="0"/>
  <mergeCells count="4">
    <mergeCell ref="D6:F6"/>
    <mergeCell ref="H6:J6"/>
    <mergeCell ref="B15:J16"/>
    <mergeCell ref="B19:H19"/>
  </mergeCells>
  <hyperlinks>
    <hyperlink ref="B2" location="TABLE_OF_CONTENTS" display="Return to Table of Contents" xr:uid="{0447D05D-0748-4D47-BA12-D73F62B1CA8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92D050"/>
  </sheetPr>
  <dimension ref="B1:J81"/>
  <sheetViews>
    <sheetView showGridLines="0" zoomScaleNormal="100" workbookViewId="0">
      <pane xSplit="1" ySplit="5" topLeftCell="B6" activePane="bottomRight" state="frozen"/>
      <selection pane="topRight" activeCell="B1" sqref="B1"/>
      <selection pane="bottomLeft" activeCell="A6" sqref="A6"/>
      <selection pane="bottomRight" activeCell="B2" sqref="B2:C2"/>
    </sheetView>
  </sheetViews>
  <sheetFormatPr defaultColWidth="9.28515625" defaultRowHeight="12.75"/>
  <cols>
    <col min="1" max="1" width="5.5703125" style="53" customWidth="1"/>
    <col min="2" max="2" width="16.140625" style="53" customWidth="1"/>
    <col min="3" max="3" width="98.28515625" style="53" customWidth="1"/>
    <col min="4" max="4" width="20.5703125" style="53" customWidth="1"/>
    <col min="5" max="5" width="12.28515625" style="53" customWidth="1"/>
    <col min="6" max="6" width="18.28515625" style="53" customWidth="1"/>
    <col min="7" max="7" width="9.28515625" style="53" customWidth="1"/>
    <col min="8" max="16384" width="9.28515625" style="53"/>
  </cols>
  <sheetData>
    <row r="1" spans="2:10" ht="12.75" customHeight="1"/>
    <row r="2" spans="2:10" ht="14.25" customHeight="1">
      <c r="B2" s="594" t="s">
        <v>4</v>
      </c>
      <c r="C2" s="574"/>
    </row>
    <row r="3" spans="2:10" ht="15" customHeight="1">
      <c r="B3" s="459" t="s">
        <v>346</v>
      </c>
      <c r="C3" s="211"/>
      <c r="D3" s="136"/>
      <c r="E3" s="136"/>
      <c r="F3" s="136"/>
      <c r="G3" s="136"/>
    </row>
    <row r="4" spans="2:10" ht="12.75" customHeight="1">
      <c r="B4" s="172"/>
      <c r="C4" s="172"/>
      <c r="E4" s="161"/>
    </row>
    <row r="5" spans="2:10" ht="30.75" customHeight="1" thickBot="1">
      <c r="B5" s="277" t="s">
        <v>340</v>
      </c>
      <c r="C5" s="278" t="s">
        <v>82</v>
      </c>
      <c r="D5" s="279" t="s">
        <v>317</v>
      </c>
      <c r="E5" s="279" t="s">
        <v>318</v>
      </c>
      <c r="F5" s="279" t="s">
        <v>319</v>
      </c>
    </row>
    <row r="6" spans="2:10" ht="14.25" customHeight="1">
      <c r="B6" s="280" t="s">
        <v>142</v>
      </c>
      <c r="C6" s="281" t="s">
        <v>143</v>
      </c>
      <c r="D6" s="280" t="s">
        <v>320</v>
      </c>
      <c r="E6" s="280" t="s">
        <v>265</v>
      </c>
      <c r="F6" s="280" t="s">
        <v>321</v>
      </c>
    </row>
    <row r="7" spans="2:10" ht="14.25" customHeight="1">
      <c r="B7" s="280" t="s">
        <v>144</v>
      </c>
      <c r="C7" s="282" t="s">
        <v>145</v>
      </c>
      <c r="D7" s="280" t="s">
        <v>322</v>
      </c>
      <c r="E7" s="280" t="s">
        <v>266</v>
      </c>
      <c r="F7" s="280" t="s">
        <v>323</v>
      </c>
    </row>
    <row r="8" spans="2:10" ht="14.25" customHeight="1">
      <c r="B8" s="280" t="s">
        <v>144</v>
      </c>
      <c r="C8" s="281" t="s">
        <v>146</v>
      </c>
      <c r="D8" s="280" t="s">
        <v>322</v>
      </c>
      <c r="E8" s="280" t="s">
        <v>266</v>
      </c>
      <c r="F8" s="280" t="s">
        <v>323</v>
      </c>
    </row>
    <row r="9" spans="2:10" ht="14.25" customHeight="1">
      <c r="B9" s="280" t="s">
        <v>147</v>
      </c>
      <c r="C9" s="281" t="s">
        <v>148</v>
      </c>
      <c r="D9" s="280" t="s">
        <v>322</v>
      </c>
      <c r="E9" s="280" t="s">
        <v>266</v>
      </c>
      <c r="F9" s="280" t="s">
        <v>324</v>
      </c>
    </row>
    <row r="10" spans="2:10" ht="14.25" customHeight="1">
      <c r="B10" s="280" t="s">
        <v>147</v>
      </c>
      <c r="C10" s="281" t="s">
        <v>154</v>
      </c>
      <c r="D10" s="280" t="s">
        <v>320</v>
      </c>
      <c r="E10" s="280" t="s">
        <v>266</v>
      </c>
      <c r="F10" s="280" t="s">
        <v>324</v>
      </c>
      <c r="J10" s="173"/>
    </row>
    <row r="11" spans="2:10" ht="14.25" customHeight="1">
      <c r="B11" s="280" t="s">
        <v>147</v>
      </c>
      <c r="C11" s="281" t="s">
        <v>149</v>
      </c>
      <c r="D11" s="280" t="s">
        <v>320</v>
      </c>
      <c r="E11" s="280" t="s">
        <v>266</v>
      </c>
      <c r="F11" s="280" t="s">
        <v>324</v>
      </c>
      <c r="J11" s="173"/>
    </row>
    <row r="12" spans="2:10" ht="14.25" customHeight="1">
      <c r="B12" s="280" t="s">
        <v>147</v>
      </c>
      <c r="C12" s="282" t="s">
        <v>151</v>
      </c>
      <c r="D12" s="280" t="s">
        <v>322</v>
      </c>
      <c r="E12" s="280" t="s">
        <v>266</v>
      </c>
      <c r="F12" s="280" t="s">
        <v>324</v>
      </c>
    </row>
    <row r="13" spans="2:10" ht="14.25" customHeight="1">
      <c r="B13" s="280" t="s">
        <v>147</v>
      </c>
      <c r="C13" s="281" t="s">
        <v>150</v>
      </c>
      <c r="D13" s="280" t="s">
        <v>322</v>
      </c>
      <c r="E13" s="280" t="s">
        <v>266</v>
      </c>
      <c r="F13" s="280" t="s">
        <v>324</v>
      </c>
    </row>
    <row r="14" spans="2:10" ht="14.25" customHeight="1">
      <c r="B14" s="280" t="s">
        <v>147</v>
      </c>
      <c r="C14" s="281" t="s">
        <v>152</v>
      </c>
      <c r="D14" s="280" t="s">
        <v>322</v>
      </c>
      <c r="E14" s="280" t="s">
        <v>266</v>
      </c>
      <c r="F14" s="280" t="s">
        <v>324</v>
      </c>
    </row>
    <row r="15" spans="2:10" ht="14.25" customHeight="1">
      <c r="B15" s="280" t="s">
        <v>147</v>
      </c>
      <c r="C15" s="281" t="s">
        <v>153</v>
      </c>
      <c r="D15" s="280" t="s">
        <v>322</v>
      </c>
      <c r="E15" s="280" t="s">
        <v>266</v>
      </c>
      <c r="F15" s="280" t="s">
        <v>324</v>
      </c>
    </row>
    <row r="16" spans="2:10" ht="14.25" customHeight="1">
      <c r="B16" s="280" t="s">
        <v>155</v>
      </c>
      <c r="C16" s="282" t="s">
        <v>156</v>
      </c>
      <c r="D16" s="280" t="s">
        <v>320</v>
      </c>
      <c r="E16" s="280" t="s">
        <v>266</v>
      </c>
      <c r="F16" s="280" t="s">
        <v>323</v>
      </c>
    </row>
    <row r="17" spans="2:6" ht="14.25" customHeight="1">
      <c r="B17" s="280" t="s">
        <v>157</v>
      </c>
      <c r="C17" s="281" t="s">
        <v>158</v>
      </c>
      <c r="D17" s="280" t="s">
        <v>320</v>
      </c>
      <c r="E17" s="280" t="s">
        <v>264</v>
      </c>
      <c r="F17" s="280" t="s">
        <v>325</v>
      </c>
    </row>
    <row r="18" spans="2:6" ht="14.25" customHeight="1">
      <c r="B18" s="280" t="s">
        <v>159</v>
      </c>
      <c r="C18" s="281" t="s">
        <v>160</v>
      </c>
      <c r="D18" s="280" t="s">
        <v>322</v>
      </c>
      <c r="E18" s="280" t="s">
        <v>265</v>
      </c>
      <c r="F18" s="280" t="s">
        <v>326</v>
      </c>
    </row>
    <row r="19" spans="2:6" ht="14.25" customHeight="1">
      <c r="B19" s="280" t="s">
        <v>161</v>
      </c>
      <c r="C19" s="281" t="s">
        <v>163</v>
      </c>
      <c r="D19" s="280" t="s">
        <v>322</v>
      </c>
      <c r="E19" s="280" t="s">
        <v>265</v>
      </c>
      <c r="F19" s="280" t="s">
        <v>326</v>
      </c>
    </row>
    <row r="20" spans="2:6" ht="14.25" customHeight="1">
      <c r="B20" s="280" t="s">
        <v>161</v>
      </c>
      <c r="C20" s="281" t="s">
        <v>162</v>
      </c>
      <c r="D20" s="280" t="s">
        <v>322</v>
      </c>
      <c r="E20" s="280" t="s">
        <v>265</v>
      </c>
      <c r="F20" s="280" t="s">
        <v>326</v>
      </c>
    </row>
    <row r="21" spans="2:6" ht="14.25" customHeight="1">
      <c r="B21" s="280" t="s">
        <v>161</v>
      </c>
      <c r="C21" s="281" t="s">
        <v>164</v>
      </c>
      <c r="D21" s="280" t="s">
        <v>320</v>
      </c>
      <c r="E21" s="280" t="s">
        <v>265</v>
      </c>
      <c r="F21" s="280" t="s">
        <v>326</v>
      </c>
    </row>
    <row r="22" spans="2:6" ht="14.25" customHeight="1">
      <c r="B22" s="280" t="s">
        <v>165</v>
      </c>
      <c r="C22" s="282" t="s">
        <v>166</v>
      </c>
      <c r="D22" s="280" t="s">
        <v>320</v>
      </c>
      <c r="E22" s="280" t="s">
        <v>265</v>
      </c>
      <c r="F22" s="280" t="s">
        <v>326</v>
      </c>
    </row>
    <row r="23" spans="2:6" ht="14.25" customHeight="1">
      <c r="B23" s="280" t="s">
        <v>167</v>
      </c>
      <c r="C23" s="282" t="s">
        <v>168</v>
      </c>
      <c r="D23" s="280" t="s">
        <v>320</v>
      </c>
      <c r="E23" s="280" t="s">
        <v>263</v>
      </c>
      <c r="F23" s="280" t="s">
        <v>327</v>
      </c>
    </row>
    <row r="24" spans="2:6" ht="14.25" customHeight="1">
      <c r="B24" s="280" t="s">
        <v>169</v>
      </c>
      <c r="C24" s="281" t="s">
        <v>170</v>
      </c>
      <c r="D24" s="280" t="s">
        <v>322</v>
      </c>
      <c r="E24" s="280" t="s">
        <v>263</v>
      </c>
      <c r="F24" s="280" t="s">
        <v>328</v>
      </c>
    </row>
    <row r="25" spans="2:6" ht="14.25" customHeight="1">
      <c r="B25" s="280" t="s">
        <v>169</v>
      </c>
      <c r="C25" s="281" t="s">
        <v>172</v>
      </c>
      <c r="D25" s="280" t="s">
        <v>320</v>
      </c>
      <c r="E25" s="280" t="s">
        <v>263</v>
      </c>
      <c r="F25" s="280" t="s">
        <v>328</v>
      </c>
    </row>
    <row r="26" spans="2:6" ht="14.25" customHeight="1">
      <c r="B26" s="280" t="s">
        <v>169</v>
      </c>
      <c r="C26" s="281" t="s">
        <v>171</v>
      </c>
      <c r="D26" s="280" t="s">
        <v>320</v>
      </c>
      <c r="E26" s="280" t="s">
        <v>263</v>
      </c>
      <c r="F26" s="280" t="s">
        <v>328</v>
      </c>
    </row>
    <row r="27" spans="2:6" ht="14.25" customHeight="1">
      <c r="B27" s="280" t="s">
        <v>173</v>
      </c>
      <c r="C27" s="281" t="s">
        <v>174</v>
      </c>
      <c r="D27" s="280" t="s">
        <v>320</v>
      </c>
      <c r="E27" s="280" t="s">
        <v>263</v>
      </c>
      <c r="F27" s="280" t="s">
        <v>328</v>
      </c>
    </row>
    <row r="28" spans="2:6" ht="14.25" customHeight="1">
      <c r="B28" s="280" t="s">
        <v>175</v>
      </c>
      <c r="C28" s="281" t="s">
        <v>177</v>
      </c>
      <c r="D28" s="280" t="s">
        <v>320</v>
      </c>
      <c r="E28" s="280" t="s">
        <v>265</v>
      </c>
      <c r="F28" s="280" t="s">
        <v>321</v>
      </c>
    </row>
    <row r="29" spans="2:6" ht="14.25" customHeight="1">
      <c r="B29" s="280" t="s">
        <v>175</v>
      </c>
      <c r="C29" s="281" t="s">
        <v>176</v>
      </c>
      <c r="D29" s="280" t="s">
        <v>320</v>
      </c>
      <c r="E29" s="280" t="s">
        <v>265</v>
      </c>
      <c r="F29" s="280" t="s">
        <v>321</v>
      </c>
    </row>
    <row r="30" spans="2:6" ht="14.25" customHeight="1">
      <c r="B30" s="280" t="s">
        <v>178</v>
      </c>
      <c r="C30" s="282" t="s">
        <v>179</v>
      </c>
      <c r="D30" s="280" t="s">
        <v>320</v>
      </c>
      <c r="E30" s="280" t="s">
        <v>265</v>
      </c>
      <c r="F30" s="280" t="s">
        <v>329</v>
      </c>
    </row>
    <row r="31" spans="2:6" ht="14.25" customHeight="1">
      <c r="B31" s="280" t="s">
        <v>180</v>
      </c>
      <c r="C31" s="282" t="s">
        <v>181</v>
      </c>
      <c r="D31" s="280" t="s">
        <v>322</v>
      </c>
      <c r="E31" s="280" t="s">
        <v>264</v>
      </c>
      <c r="F31" s="280" t="s">
        <v>325</v>
      </c>
    </row>
    <row r="32" spans="2:6" ht="14.25" customHeight="1">
      <c r="B32" s="280" t="s">
        <v>180</v>
      </c>
      <c r="C32" s="281" t="s">
        <v>182</v>
      </c>
      <c r="D32" s="280" t="s">
        <v>322</v>
      </c>
      <c r="E32" s="280" t="s">
        <v>264</v>
      </c>
      <c r="F32" s="280" t="s">
        <v>325</v>
      </c>
    </row>
    <row r="33" spans="2:6" ht="14.25" customHeight="1">
      <c r="B33" s="280" t="s">
        <v>180</v>
      </c>
      <c r="C33" s="281" t="s">
        <v>183</v>
      </c>
      <c r="D33" s="280" t="s">
        <v>322</v>
      </c>
      <c r="E33" s="280" t="s">
        <v>264</v>
      </c>
      <c r="F33" s="280" t="s">
        <v>325</v>
      </c>
    </row>
    <row r="34" spans="2:6" ht="14.25" customHeight="1">
      <c r="B34" s="280" t="s">
        <v>184</v>
      </c>
      <c r="C34" s="281" t="s">
        <v>185</v>
      </c>
      <c r="D34" s="280" t="s">
        <v>320</v>
      </c>
      <c r="E34" s="283" t="s">
        <v>265</v>
      </c>
      <c r="F34" s="280" t="s">
        <v>326</v>
      </c>
    </row>
    <row r="35" spans="2:6" ht="14.25" customHeight="1">
      <c r="B35" s="280" t="s">
        <v>186</v>
      </c>
      <c r="C35" s="281" t="s">
        <v>187</v>
      </c>
      <c r="D35" s="280" t="s">
        <v>322</v>
      </c>
      <c r="E35" s="280" t="s">
        <v>264</v>
      </c>
      <c r="F35" s="280" t="s">
        <v>325</v>
      </c>
    </row>
    <row r="36" spans="2:6" ht="14.25" customHeight="1">
      <c r="B36" s="280" t="s">
        <v>188</v>
      </c>
      <c r="C36" s="281" t="s">
        <v>190</v>
      </c>
      <c r="D36" s="280" t="s">
        <v>322</v>
      </c>
      <c r="E36" s="280" t="s">
        <v>263</v>
      </c>
      <c r="F36" s="280" t="s">
        <v>328</v>
      </c>
    </row>
    <row r="37" spans="2:6" ht="14.25" customHeight="1">
      <c r="B37" s="280" t="s">
        <v>188</v>
      </c>
      <c r="C37" s="281" t="s">
        <v>189</v>
      </c>
      <c r="D37" s="280" t="s">
        <v>320</v>
      </c>
      <c r="E37" s="280" t="s">
        <v>263</v>
      </c>
      <c r="F37" s="280" t="s">
        <v>328</v>
      </c>
    </row>
    <row r="38" spans="2:6" ht="14.25" customHeight="1">
      <c r="B38" s="280" t="s">
        <v>191</v>
      </c>
      <c r="C38" s="281" t="s">
        <v>192</v>
      </c>
      <c r="D38" s="280" t="s">
        <v>320</v>
      </c>
      <c r="E38" s="280" t="s">
        <v>263</v>
      </c>
      <c r="F38" s="280" t="s">
        <v>327</v>
      </c>
    </row>
    <row r="39" spans="2:6" ht="14.25" customHeight="1">
      <c r="B39" s="280" t="s">
        <v>193</v>
      </c>
      <c r="C39" s="282" t="s">
        <v>194</v>
      </c>
      <c r="D39" s="280" t="s">
        <v>322</v>
      </c>
      <c r="E39" s="280" t="s">
        <v>263</v>
      </c>
      <c r="F39" s="280" t="s">
        <v>327</v>
      </c>
    </row>
    <row r="40" spans="2:6" ht="14.25" customHeight="1">
      <c r="B40" s="280" t="s">
        <v>193</v>
      </c>
      <c r="C40" s="282" t="s">
        <v>196</v>
      </c>
      <c r="D40" s="280" t="s">
        <v>322</v>
      </c>
      <c r="E40" s="280" t="s">
        <v>263</v>
      </c>
      <c r="F40" s="280" t="s">
        <v>327</v>
      </c>
    </row>
    <row r="41" spans="2:6" ht="14.25" customHeight="1">
      <c r="B41" s="280" t="s">
        <v>193</v>
      </c>
      <c r="C41" s="282" t="s">
        <v>195</v>
      </c>
      <c r="D41" s="280" t="s">
        <v>320</v>
      </c>
      <c r="E41" s="280" t="s">
        <v>263</v>
      </c>
      <c r="F41" s="280" t="s">
        <v>327</v>
      </c>
    </row>
    <row r="42" spans="2:6" ht="14.25" customHeight="1">
      <c r="B42" s="280" t="s">
        <v>197</v>
      </c>
      <c r="C42" s="282" t="s">
        <v>198</v>
      </c>
      <c r="D42" s="280" t="s">
        <v>320</v>
      </c>
      <c r="E42" s="280" t="s">
        <v>265</v>
      </c>
      <c r="F42" s="280" t="s">
        <v>321</v>
      </c>
    </row>
    <row r="43" spans="2:6" ht="14.25" customHeight="1">
      <c r="B43" s="280" t="s">
        <v>199</v>
      </c>
      <c r="C43" s="281" t="s">
        <v>201</v>
      </c>
      <c r="D43" s="280" t="s">
        <v>320</v>
      </c>
      <c r="E43" s="280" t="s">
        <v>265</v>
      </c>
      <c r="F43" s="280" t="s">
        <v>326</v>
      </c>
    </row>
    <row r="44" spans="2:6" ht="14.25" customHeight="1">
      <c r="B44" s="280" t="s">
        <v>199</v>
      </c>
      <c r="C44" s="281" t="s">
        <v>200</v>
      </c>
      <c r="D44" s="280" t="s">
        <v>320</v>
      </c>
      <c r="E44" s="280" t="s">
        <v>265</v>
      </c>
      <c r="F44" s="280" t="s">
        <v>326</v>
      </c>
    </row>
    <row r="45" spans="2:6" ht="14.25" customHeight="1">
      <c r="B45" s="280" t="s">
        <v>202</v>
      </c>
      <c r="C45" s="281" t="s">
        <v>203</v>
      </c>
      <c r="D45" s="280" t="s">
        <v>322</v>
      </c>
      <c r="E45" s="280" t="s">
        <v>263</v>
      </c>
      <c r="F45" s="280" t="s">
        <v>327</v>
      </c>
    </row>
    <row r="46" spans="2:6" ht="14.25" customHeight="1">
      <c r="B46" s="280" t="s">
        <v>202</v>
      </c>
      <c r="C46" s="281" t="s">
        <v>204</v>
      </c>
      <c r="D46" s="280" t="s">
        <v>320</v>
      </c>
      <c r="E46" s="280" t="s">
        <v>263</v>
      </c>
      <c r="F46" s="280" t="s">
        <v>327</v>
      </c>
    </row>
    <row r="47" spans="2:6" ht="14.25" customHeight="1">
      <c r="B47" s="280" t="s">
        <v>205</v>
      </c>
      <c r="C47" s="282" t="s">
        <v>206</v>
      </c>
      <c r="D47" s="280" t="s">
        <v>320</v>
      </c>
      <c r="E47" s="280" t="s">
        <v>264</v>
      </c>
      <c r="F47" s="280" t="s">
        <v>330</v>
      </c>
    </row>
    <row r="48" spans="2:6" ht="14.25" customHeight="1">
      <c r="B48" s="280" t="s">
        <v>207</v>
      </c>
      <c r="C48" s="281" t="s">
        <v>331</v>
      </c>
      <c r="D48" s="280" t="s">
        <v>320</v>
      </c>
      <c r="E48" s="280" t="s">
        <v>266</v>
      </c>
      <c r="F48" s="280" t="s">
        <v>323</v>
      </c>
    </row>
    <row r="49" spans="2:6" ht="14.25" customHeight="1">
      <c r="B49" s="280" t="s">
        <v>209</v>
      </c>
      <c r="C49" s="281" t="s">
        <v>211</v>
      </c>
      <c r="D49" s="280" t="s">
        <v>322</v>
      </c>
      <c r="E49" s="280" t="s">
        <v>264</v>
      </c>
      <c r="F49" s="280" t="s">
        <v>330</v>
      </c>
    </row>
    <row r="50" spans="2:6" ht="14.25" customHeight="1">
      <c r="B50" s="280" t="s">
        <v>209</v>
      </c>
      <c r="C50" s="281" t="s">
        <v>212</v>
      </c>
      <c r="D50" s="280" t="s">
        <v>322</v>
      </c>
      <c r="E50" s="280" t="s">
        <v>264</v>
      </c>
      <c r="F50" s="280" t="s">
        <v>330</v>
      </c>
    </row>
    <row r="51" spans="2:6" ht="14.25" customHeight="1">
      <c r="B51" s="280" t="s">
        <v>209</v>
      </c>
      <c r="C51" s="281" t="s">
        <v>332</v>
      </c>
      <c r="D51" s="280" t="s">
        <v>320</v>
      </c>
      <c r="E51" s="280" t="s">
        <v>264</v>
      </c>
      <c r="F51" s="280" t="s">
        <v>330</v>
      </c>
    </row>
    <row r="52" spans="2:6" ht="14.25" customHeight="1">
      <c r="B52" s="280" t="s">
        <v>209</v>
      </c>
      <c r="C52" s="282" t="s">
        <v>214</v>
      </c>
      <c r="D52" s="280" t="s">
        <v>322</v>
      </c>
      <c r="E52" s="280" t="s">
        <v>264</v>
      </c>
      <c r="F52" s="280" t="s">
        <v>330</v>
      </c>
    </row>
    <row r="53" spans="2:6" ht="14.25" customHeight="1">
      <c r="B53" s="280" t="s">
        <v>209</v>
      </c>
      <c r="C53" s="282" t="s">
        <v>213</v>
      </c>
      <c r="D53" s="280" t="s">
        <v>320</v>
      </c>
      <c r="E53" s="280" t="s">
        <v>264</v>
      </c>
      <c r="F53" s="280" t="s">
        <v>330</v>
      </c>
    </row>
    <row r="54" spans="2:6" ht="14.25" customHeight="1">
      <c r="B54" s="280" t="s">
        <v>215</v>
      </c>
      <c r="C54" s="281" t="s">
        <v>216</v>
      </c>
      <c r="D54" s="280" t="s">
        <v>322</v>
      </c>
      <c r="E54" s="280" t="s">
        <v>263</v>
      </c>
      <c r="F54" s="280" t="s">
        <v>328</v>
      </c>
    </row>
    <row r="55" spans="2:6" ht="14.25" customHeight="1">
      <c r="B55" s="280" t="s">
        <v>215</v>
      </c>
      <c r="C55" s="281" t="s">
        <v>217</v>
      </c>
      <c r="D55" s="280" t="s">
        <v>320</v>
      </c>
      <c r="E55" s="280" t="s">
        <v>263</v>
      </c>
      <c r="F55" s="280" t="s">
        <v>328</v>
      </c>
    </row>
    <row r="56" spans="2:6" ht="14.25" customHeight="1">
      <c r="B56" s="280" t="s">
        <v>218</v>
      </c>
      <c r="C56" s="281" t="s">
        <v>219</v>
      </c>
      <c r="D56" s="280" t="s">
        <v>320</v>
      </c>
      <c r="E56" s="280" t="s">
        <v>265</v>
      </c>
      <c r="F56" s="280" t="s">
        <v>329</v>
      </c>
    </row>
    <row r="57" spans="2:6" ht="14.25" customHeight="1">
      <c r="B57" s="280" t="s">
        <v>220</v>
      </c>
      <c r="C57" s="281" t="s">
        <v>221</v>
      </c>
      <c r="D57" s="280" t="s">
        <v>320</v>
      </c>
      <c r="E57" s="280" t="s">
        <v>266</v>
      </c>
      <c r="F57" s="280" t="s">
        <v>324</v>
      </c>
    </row>
    <row r="58" spans="2:6" ht="14.25" customHeight="1">
      <c r="B58" s="280" t="s">
        <v>222</v>
      </c>
      <c r="C58" s="282" t="s">
        <v>225</v>
      </c>
      <c r="D58" s="280" t="s">
        <v>333</v>
      </c>
      <c r="E58" s="280" t="s">
        <v>264</v>
      </c>
      <c r="F58" s="280" t="s">
        <v>330</v>
      </c>
    </row>
    <row r="59" spans="2:6" ht="14.25" customHeight="1">
      <c r="B59" s="280" t="s">
        <v>222</v>
      </c>
      <c r="C59" s="281" t="s">
        <v>224</v>
      </c>
      <c r="D59" s="280" t="s">
        <v>322</v>
      </c>
      <c r="E59" s="280" t="s">
        <v>264</v>
      </c>
      <c r="F59" s="280" t="s">
        <v>330</v>
      </c>
    </row>
    <row r="60" spans="2:6" ht="14.25" customHeight="1">
      <c r="B60" s="280" t="s">
        <v>222</v>
      </c>
      <c r="C60" s="281" t="s">
        <v>223</v>
      </c>
      <c r="D60" s="280" t="s">
        <v>333</v>
      </c>
      <c r="E60" s="280" t="s">
        <v>264</v>
      </c>
      <c r="F60" s="280" t="s">
        <v>330</v>
      </c>
    </row>
    <row r="61" spans="2:6" ht="14.25" customHeight="1">
      <c r="B61" s="280" t="s">
        <v>341</v>
      </c>
      <c r="C61" s="281" t="s">
        <v>227</v>
      </c>
      <c r="D61" s="280" t="s">
        <v>320</v>
      </c>
      <c r="E61" s="280" t="s">
        <v>265</v>
      </c>
      <c r="F61" s="280" t="s">
        <v>326</v>
      </c>
    </row>
    <row r="62" spans="2:6" ht="14.25" customHeight="1">
      <c r="B62" s="280" t="s">
        <v>341</v>
      </c>
      <c r="C62" s="281" t="s">
        <v>228</v>
      </c>
      <c r="D62" s="280" t="s">
        <v>322</v>
      </c>
      <c r="E62" s="280" t="s">
        <v>265</v>
      </c>
      <c r="F62" s="280" t="s">
        <v>326</v>
      </c>
    </row>
    <row r="63" spans="2:6" ht="14.25" customHeight="1">
      <c r="B63" s="280" t="s">
        <v>229</v>
      </c>
      <c r="C63" s="281" t="s">
        <v>230</v>
      </c>
      <c r="D63" s="280" t="s">
        <v>320</v>
      </c>
      <c r="E63" s="280" t="s">
        <v>265</v>
      </c>
      <c r="F63" s="280" t="s">
        <v>326</v>
      </c>
    </row>
    <row r="64" spans="2:6" ht="14.25" customHeight="1">
      <c r="B64" s="280" t="s">
        <v>231</v>
      </c>
      <c r="C64" s="281" t="s">
        <v>234</v>
      </c>
      <c r="D64" s="280" t="s">
        <v>322</v>
      </c>
      <c r="E64" s="280" t="s">
        <v>265</v>
      </c>
      <c r="F64" s="280" t="s">
        <v>321</v>
      </c>
    </row>
    <row r="65" spans="2:6" ht="14.25" customHeight="1">
      <c r="B65" s="280" t="s">
        <v>231</v>
      </c>
      <c r="C65" s="281" t="s">
        <v>233</v>
      </c>
      <c r="D65" s="280" t="s">
        <v>322</v>
      </c>
      <c r="E65" s="280" t="s">
        <v>265</v>
      </c>
      <c r="F65" s="280" t="s">
        <v>321</v>
      </c>
    </row>
    <row r="66" spans="2:6" ht="14.25" customHeight="1">
      <c r="B66" s="280" t="s">
        <v>231</v>
      </c>
      <c r="C66" s="281" t="s">
        <v>232</v>
      </c>
      <c r="D66" s="280" t="s">
        <v>320</v>
      </c>
      <c r="E66" s="280" t="s">
        <v>265</v>
      </c>
      <c r="F66" s="280" t="s">
        <v>321</v>
      </c>
    </row>
    <row r="67" spans="2:6" ht="14.25" customHeight="1">
      <c r="B67" s="280" t="s">
        <v>235</v>
      </c>
      <c r="C67" s="282" t="s">
        <v>239</v>
      </c>
      <c r="D67" s="280" t="s">
        <v>320</v>
      </c>
      <c r="E67" s="280" t="s">
        <v>265</v>
      </c>
      <c r="F67" s="280" t="s">
        <v>329</v>
      </c>
    </row>
    <row r="68" spans="2:6" ht="14.25" customHeight="1">
      <c r="B68" s="280" t="s">
        <v>235</v>
      </c>
      <c r="C68" s="282" t="s">
        <v>236</v>
      </c>
      <c r="D68" s="280" t="s">
        <v>320</v>
      </c>
      <c r="E68" s="280" t="s">
        <v>265</v>
      </c>
      <c r="F68" s="280" t="s">
        <v>329</v>
      </c>
    </row>
    <row r="69" spans="2:6" ht="14.25" customHeight="1">
      <c r="B69" s="280" t="s">
        <v>235</v>
      </c>
      <c r="C69" s="281" t="s">
        <v>238</v>
      </c>
      <c r="D69" s="280" t="s">
        <v>320</v>
      </c>
      <c r="E69" s="280" t="s">
        <v>265</v>
      </c>
      <c r="F69" s="280" t="s">
        <v>329</v>
      </c>
    </row>
    <row r="70" spans="2:6" ht="14.25" customHeight="1">
      <c r="B70" s="280" t="s">
        <v>235</v>
      </c>
      <c r="C70" s="281" t="s">
        <v>237</v>
      </c>
      <c r="D70" s="280" t="s">
        <v>320</v>
      </c>
      <c r="E70" s="280" t="s">
        <v>265</v>
      </c>
      <c r="F70" s="280" t="s">
        <v>329</v>
      </c>
    </row>
    <row r="71" spans="2:6" ht="14.25" customHeight="1">
      <c r="B71" s="280" t="s">
        <v>240</v>
      </c>
      <c r="C71" s="282" t="s">
        <v>241</v>
      </c>
      <c r="D71" s="280" t="s">
        <v>322</v>
      </c>
      <c r="E71" s="280" t="s">
        <v>266</v>
      </c>
      <c r="F71" s="280" t="s">
        <v>323</v>
      </c>
    </row>
    <row r="72" spans="2:6" ht="14.25" customHeight="1">
      <c r="B72" s="280" t="s">
        <v>240</v>
      </c>
      <c r="C72" s="281" t="s">
        <v>242</v>
      </c>
      <c r="D72" s="280" t="s">
        <v>320</v>
      </c>
      <c r="E72" s="280" t="s">
        <v>266</v>
      </c>
      <c r="F72" s="280" t="s">
        <v>323</v>
      </c>
    </row>
    <row r="73" spans="2:6" ht="14.25" customHeight="1">
      <c r="B73" s="280" t="s">
        <v>243</v>
      </c>
      <c r="C73" s="281" t="s">
        <v>244</v>
      </c>
      <c r="D73" s="280" t="s">
        <v>320</v>
      </c>
      <c r="E73" s="280" t="s">
        <v>265</v>
      </c>
      <c r="F73" s="280" t="s">
        <v>326</v>
      </c>
    </row>
    <row r="74" spans="2:6" ht="14.25" customHeight="1">
      <c r="B74" s="280" t="s">
        <v>245</v>
      </c>
      <c r="C74" s="281" t="s">
        <v>246</v>
      </c>
      <c r="D74" s="280" t="s">
        <v>320</v>
      </c>
      <c r="E74" s="280" t="s">
        <v>266</v>
      </c>
      <c r="F74" s="280" t="s">
        <v>324</v>
      </c>
    </row>
    <row r="75" spans="2:6" ht="14.25" customHeight="1">
      <c r="B75" s="280" t="s">
        <v>247</v>
      </c>
      <c r="C75" s="281" t="s">
        <v>248</v>
      </c>
      <c r="D75" s="280" t="s">
        <v>333</v>
      </c>
      <c r="E75" s="280" t="s">
        <v>263</v>
      </c>
      <c r="F75" s="280" t="s">
        <v>328</v>
      </c>
    </row>
    <row r="76" spans="2:6" ht="14.25" customHeight="1">
      <c r="B76" s="280" t="s">
        <v>249</v>
      </c>
      <c r="C76" s="281" t="s">
        <v>250</v>
      </c>
      <c r="D76" s="280" t="s">
        <v>320</v>
      </c>
      <c r="E76" s="280" t="s">
        <v>265</v>
      </c>
      <c r="F76" s="280" t="s">
        <v>326</v>
      </c>
    </row>
    <row r="79" spans="2:6">
      <c r="B79" s="53" t="s">
        <v>334</v>
      </c>
    </row>
    <row r="80" spans="2:6">
      <c r="B80" s="53" t="s">
        <v>338</v>
      </c>
    </row>
    <row r="81" spans="2:8">
      <c r="B81" s="595" t="s">
        <v>37</v>
      </c>
      <c r="C81" s="574"/>
      <c r="D81" s="574"/>
      <c r="E81" s="574"/>
      <c r="F81" s="574"/>
      <c r="G81" s="574"/>
      <c r="H81" s="574"/>
    </row>
  </sheetData>
  <sheetProtection algorithmName="SHA-512" hashValue="9AGc98hiNInhgVM01rcUeiaqNJDbTIzBz7UwJBQJCrh65ckwn5p5ilwrTi5y2ICr3VTR31oA38EaRnTmOYeKQw==" saltValue="8iuTndUnuBde9uYJJT3X9w==" spinCount="100000" sheet="1" objects="1" scenarios="1" autoFilter="0"/>
  <mergeCells count="2">
    <mergeCell ref="B2:C2"/>
    <mergeCell ref="B81:H81"/>
  </mergeCells>
  <hyperlinks>
    <hyperlink ref="B2" location="'Table of Contents '!B2" display="Return to Table of Contents" xr:uid="{00000000-0004-0000-1400-000000000000}"/>
  </hyperlinks>
  <pageMargins left="0.25" right="0.25" top="0.75" bottom="0.75" header="0.3" footer="0.3"/>
  <pageSetup scale="8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34998626667073579"/>
    <pageSetUpPr fitToPage="1"/>
  </sheetPr>
  <dimension ref="B1:BV36"/>
  <sheetViews>
    <sheetView topLeftCell="A15" zoomScale="110" zoomScaleNormal="110" workbookViewId="0">
      <selection activeCell="D27" sqref="D27"/>
    </sheetView>
  </sheetViews>
  <sheetFormatPr defaultColWidth="8.7109375" defaultRowHeight="12.75"/>
  <cols>
    <col min="1" max="1" width="6.28515625" style="174" customWidth="1"/>
    <col min="2" max="2" width="30.42578125" style="175" customWidth="1"/>
    <col min="3" max="3" width="0.5703125" style="175" customWidth="1"/>
    <col min="4" max="4" width="112.28515625" style="174" customWidth="1"/>
    <col min="5" max="5" width="8.7109375" style="174" customWidth="1"/>
    <col min="6" max="16384" width="8.7109375" style="174"/>
  </cols>
  <sheetData>
    <row r="1" spans="2:74" s="180" customFormat="1" ht="15" customHeight="1">
      <c r="B1" s="284" t="s">
        <v>4</v>
      </c>
      <c r="D1" s="183"/>
      <c r="E1" s="182"/>
      <c r="BN1" s="181"/>
      <c r="BO1" s="181"/>
      <c r="BP1" s="181"/>
      <c r="BQ1" s="181"/>
      <c r="BR1" s="181"/>
      <c r="BS1" s="181"/>
      <c r="BT1" s="181"/>
      <c r="BU1" s="181"/>
      <c r="BV1" s="181"/>
    </row>
    <row r="2" spans="2:74">
      <c r="D2" s="176"/>
    </row>
    <row r="4" spans="2:74" ht="49.5" customHeight="1">
      <c r="B4" s="190" t="s">
        <v>5</v>
      </c>
      <c r="C4" s="191"/>
      <c r="D4" s="192" t="s">
        <v>6</v>
      </c>
    </row>
    <row r="5" spans="2:74" ht="132" customHeight="1">
      <c r="B5" s="193" t="s">
        <v>7</v>
      </c>
      <c r="C5" s="187"/>
      <c r="D5" s="467" t="s">
        <v>353</v>
      </c>
    </row>
    <row r="6" spans="2:74" ht="15" customHeight="1">
      <c r="B6" s="194"/>
      <c r="C6" s="184"/>
      <c r="D6" s="195"/>
    </row>
    <row r="7" spans="2:74" ht="23.25" customHeight="1">
      <c r="B7" s="196"/>
      <c r="C7" s="188"/>
      <c r="D7" s="197"/>
    </row>
    <row r="8" spans="2:74" ht="34.35" customHeight="1">
      <c r="B8" s="286" t="s">
        <v>2</v>
      </c>
      <c r="C8" s="287"/>
      <c r="D8" s="288"/>
    </row>
    <row r="9" spans="2:74" ht="59.1" customHeight="1">
      <c r="B9" s="399" t="s">
        <v>8</v>
      </c>
      <c r="C9" s="179"/>
      <c r="D9" s="400" t="s">
        <v>9</v>
      </c>
    </row>
    <row r="10" spans="2:74" ht="45.75" customHeight="1">
      <c r="B10" s="198" t="s">
        <v>10</v>
      </c>
      <c r="C10" s="179"/>
      <c r="D10" s="199" t="s">
        <v>11</v>
      </c>
    </row>
    <row r="11" spans="2:74" ht="57" customHeight="1">
      <c r="B11" s="200" t="s">
        <v>12</v>
      </c>
      <c r="C11" s="179"/>
      <c r="D11" s="201" t="s">
        <v>13</v>
      </c>
    </row>
    <row r="12" spans="2:74" ht="43.35" customHeight="1">
      <c r="B12" s="198" t="s">
        <v>14</v>
      </c>
      <c r="C12" s="179"/>
      <c r="D12" s="199" t="s">
        <v>15</v>
      </c>
    </row>
    <row r="13" spans="2:74" ht="61.35" customHeight="1">
      <c r="B13" s="200" t="s">
        <v>16</v>
      </c>
      <c r="C13" s="179"/>
      <c r="D13" s="201" t="s">
        <v>17</v>
      </c>
    </row>
    <row r="14" spans="2:74" ht="57.75" customHeight="1">
      <c r="B14" s="198" t="s">
        <v>18</v>
      </c>
      <c r="C14" s="179"/>
      <c r="D14" s="199" t="s">
        <v>352</v>
      </c>
    </row>
    <row r="15" spans="2:74" ht="66.75" customHeight="1">
      <c r="B15" s="200" t="s">
        <v>19</v>
      </c>
      <c r="C15" s="179"/>
      <c r="D15" s="201" t="s">
        <v>351</v>
      </c>
    </row>
    <row r="16" spans="2:74" ht="44.25" customHeight="1">
      <c r="B16" s="198" t="s">
        <v>20</v>
      </c>
      <c r="C16" s="179"/>
      <c r="D16" s="334" t="s">
        <v>347</v>
      </c>
    </row>
    <row r="17" spans="2:11" ht="47.25" customHeight="1">
      <c r="B17" s="200" t="s">
        <v>21</v>
      </c>
      <c r="C17" s="463"/>
      <c r="D17" s="201" t="s">
        <v>22</v>
      </c>
    </row>
    <row r="18" spans="2:11" ht="57" customHeight="1">
      <c r="B18" s="285" t="s">
        <v>23</v>
      </c>
      <c r="C18" s="185"/>
      <c r="D18" s="334" t="s">
        <v>348</v>
      </c>
    </row>
    <row r="19" spans="2:11" ht="42.75" customHeight="1">
      <c r="B19" s="315" t="s">
        <v>24</v>
      </c>
      <c r="C19" s="463"/>
      <c r="D19" s="201" t="s">
        <v>25</v>
      </c>
    </row>
    <row r="20" spans="2:11" ht="42.75" customHeight="1">
      <c r="B20" s="285" t="s">
        <v>26</v>
      </c>
      <c r="C20" s="179"/>
      <c r="D20" s="248" t="s">
        <v>354</v>
      </c>
    </row>
    <row r="21" spans="2:11" ht="14.25" customHeight="1">
      <c r="B21" s="285"/>
      <c r="C21" s="179"/>
      <c r="D21" s="201" t="s">
        <v>27</v>
      </c>
    </row>
    <row r="22" spans="2:11" ht="14.25" customHeight="1">
      <c r="B22" s="285"/>
      <c r="C22" s="186"/>
      <c r="D22" s="334" t="s">
        <v>28</v>
      </c>
    </row>
    <row r="23" spans="2:11" ht="14.25" customHeight="1">
      <c r="B23" s="285"/>
      <c r="C23" s="186"/>
      <c r="D23" s="201" t="s">
        <v>29</v>
      </c>
    </row>
    <row r="24" spans="2:11" ht="14.25" customHeight="1">
      <c r="B24" s="285"/>
      <c r="C24" s="186"/>
      <c r="D24" s="418" t="s">
        <v>30</v>
      </c>
    </row>
    <row r="25" spans="2:11" ht="14.25" customHeight="1">
      <c r="B25" s="285"/>
      <c r="C25" s="186"/>
      <c r="D25" s="201" t="s">
        <v>31</v>
      </c>
    </row>
    <row r="26" spans="2:11" ht="14.25" customHeight="1">
      <c r="B26" s="285"/>
      <c r="C26" s="186"/>
      <c r="D26" s="418" t="s">
        <v>32</v>
      </c>
    </row>
    <row r="27" spans="2:11" ht="14.25" customHeight="1">
      <c r="B27" s="285"/>
      <c r="C27" s="186"/>
      <c r="D27" s="201" t="s">
        <v>33</v>
      </c>
    </row>
    <row r="28" spans="2:11" ht="14.25" customHeight="1">
      <c r="B28" s="285"/>
      <c r="C28" s="186"/>
      <c r="D28" s="334" t="s">
        <v>34</v>
      </c>
    </row>
    <row r="29" spans="2:11" ht="15" customHeight="1">
      <c r="B29" s="286"/>
      <c r="C29" s="287"/>
      <c r="D29" s="201" t="s">
        <v>35</v>
      </c>
    </row>
    <row r="30" spans="2:11" ht="94.5" customHeight="1">
      <c r="B30" s="464" t="s">
        <v>36</v>
      </c>
      <c r="C30" s="465"/>
      <c r="D30" s="466" t="s">
        <v>349</v>
      </c>
    </row>
    <row r="31" spans="2:11" ht="12.75" customHeight="1">
      <c r="B31" s="535" t="s">
        <v>37</v>
      </c>
      <c r="C31" s="536"/>
      <c r="D31" s="537"/>
      <c r="E31" s="537"/>
      <c r="F31" s="537"/>
      <c r="G31" s="537"/>
      <c r="H31" s="537"/>
      <c r="I31" s="537"/>
      <c r="J31" s="537"/>
      <c r="K31" s="537"/>
    </row>
    <row r="32" spans="2:11" ht="14.25" customHeight="1">
      <c r="B32" s="177"/>
      <c r="C32" s="177"/>
      <c r="D32" s="179"/>
    </row>
    <row r="33" spans="2:4">
      <c r="B33" s="177"/>
      <c r="C33" s="177"/>
      <c r="D33" s="178"/>
    </row>
    <row r="34" spans="2:4">
      <c r="B34" s="177"/>
      <c r="C34" s="177"/>
      <c r="D34" s="176"/>
    </row>
    <row r="35" spans="2:4">
      <c r="D35" s="176"/>
    </row>
    <row r="36" spans="2:4">
      <c r="D36" s="176"/>
    </row>
  </sheetData>
  <sheetProtection algorithmName="SHA-512" hashValue="QQOcu2V7XxMJyXvTKX85EFV4quJbHyh03eRBBX0cfeY5s7ng1IuyKb8fyS2ykbUwxjABMeGhjG1NUJufVW2XOQ==" saltValue="ohyPzRKVs+BU0HaxfgHUpQ==" spinCount="100000" sheet="1" objects="1" scenarios="1" autoFilter="0"/>
  <mergeCells count="1">
    <mergeCell ref="B31:K31"/>
  </mergeCells>
  <hyperlinks>
    <hyperlink ref="B1" location="TABLE_OF_CONTENTS" display="Return to Table of Contents" xr:uid="{00000000-0004-0000-0100-000000000000}"/>
  </hyperlinks>
  <pageMargins left="0.25" right="0.25" top="0.75" bottom="0.75" header="0.3" footer="0.3"/>
  <pageSetup scale="81" fitToHeight="0" orientation="portrait" horizontalDpi="1200" verticalDpi="1200" r:id="rId1"/>
  <headerFooter>
    <oddHeader>&amp;L&amp;"Arial,Italic"Survey of Dental Education&amp;"Arial,Regular"&amp;9 2020-21 
Report 1 - Academic Programs, Enrollment, and Graduates</oddHeader>
  </headerFooter>
  <rowBreaks count="1" manualBreakCount="1">
    <brk id="22" min="1"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N38"/>
  <sheetViews>
    <sheetView showGridLines="0" zoomScaleNormal="100" workbookViewId="0">
      <selection activeCell="B35" sqref="B35"/>
    </sheetView>
  </sheetViews>
  <sheetFormatPr defaultColWidth="9.28515625" defaultRowHeight="12.75"/>
  <cols>
    <col min="1" max="1" width="5.5703125" style="8" customWidth="1"/>
    <col min="2" max="2" width="11.5703125" style="8" customWidth="1"/>
    <col min="3" max="3" width="1.5703125" style="8" customWidth="1"/>
    <col min="4" max="9" width="18.5703125" style="8" customWidth="1"/>
    <col min="10" max="10" width="9.28515625" style="8" customWidth="1"/>
    <col min="11" max="16384" width="9.28515625" style="8"/>
  </cols>
  <sheetData>
    <row r="1" spans="1:14">
      <c r="A1" s="8" t="s">
        <v>38</v>
      </c>
    </row>
    <row r="2" spans="1:14" ht="14.25" customHeight="1">
      <c r="A2" s="78"/>
      <c r="B2" s="78" t="s">
        <v>4</v>
      </c>
      <c r="C2" s="78"/>
      <c r="D2" s="78"/>
      <c r="E2" s="78"/>
      <c r="F2" s="78"/>
      <c r="G2" s="78"/>
      <c r="H2" s="78"/>
      <c r="I2" s="78"/>
    </row>
    <row r="3" spans="1:14" ht="15" customHeight="1">
      <c r="B3" s="540" t="s">
        <v>39</v>
      </c>
      <c r="C3" s="541"/>
      <c r="D3" s="541"/>
      <c r="E3" s="541"/>
      <c r="F3" s="541"/>
      <c r="G3" s="541"/>
      <c r="H3" s="541"/>
      <c r="I3" s="541"/>
    </row>
    <row r="4" spans="1:14">
      <c r="B4" s="25"/>
      <c r="C4" s="25"/>
    </row>
    <row r="5" spans="1:14" ht="3" customHeight="1"/>
    <row r="6" spans="1:14" ht="63" customHeight="1" thickBot="1">
      <c r="B6" s="79" t="s">
        <v>40</v>
      </c>
      <c r="C6" s="80"/>
      <c r="D6" s="84" t="s">
        <v>41</v>
      </c>
      <c r="E6" s="84" t="s">
        <v>10</v>
      </c>
      <c r="F6" s="84" t="s">
        <v>16</v>
      </c>
      <c r="G6" s="84" t="s">
        <v>42</v>
      </c>
      <c r="H6" s="84" t="s">
        <v>43</v>
      </c>
      <c r="I6" s="84" t="s">
        <v>44</v>
      </c>
    </row>
    <row r="7" spans="1:14" ht="14.25" customHeight="1">
      <c r="B7" s="81">
        <v>2000</v>
      </c>
      <c r="C7" s="82"/>
      <c r="D7" s="85">
        <v>7231</v>
      </c>
      <c r="E7" s="85">
        <v>7770</v>
      </c>
      <c r="F7" s="85">
        <v>4234</v>
      </c>
      <c r="G7" s="86">
        <v>1.84</v>
      </c>
      <c r="H7" s="87">
        <v>0.54500000000000004</v>
      </c>
      <c r="I7" s="85">
        <v>4327</v>
      </c>
      <c r="J7" s="6"/>
    </row>
    <row r="8" spans="1:14" ht="14.25" customHeight="1">
      <c r="B8" s="83">
        <v>2001</v>
      </c>
      <c r="C8" s="82"/>
      <c r="D8" s="88">
        <v>7284</v>
      </c>
      <c r="E8" s="88">
        <v>7412</v>
      </c>
      <c r="F8" s="88">
        <v>4267</v>
      </c>
      <c r="G8" s="89">
        <v>1.74</v>
      </c>
      <c r="H8" s="90">
        <v>0.57599999999999996</v>
      </c>
      <c r="I8" s="88">
        <v>4407</v>
      </c>
      <c r="J8" s="6"/>
    </row>
    <row r="9" spans="1:14" ht="14.25" customHeight="1">
      <c r="B9" s="81">
        <v>2002</v>
      </c>
      <c r="C9" s="82"/>
      <c r="D9" s="85">
        <v>8389</v>
      </c>
      <c r="E9" s="85">
        <v>7537</v>
      </c>
      <c r="F9" s="85">
        <v>4372</v>
      </c>
      <c r="G9" s="86">
        <v>1.72</v>
      </c>
      <c r="H9" s="87">
        <v>0.57999999999999996</v>
      </c>
      <c r="I9" s="85">
        <v>4448</v>
      </c>
      <c r="J9" s="6"/>
    </row>
    <row r="10" spans="1:14" ht="14.25" customHeight="1">
      <c r="B10" s="83">
        <v>2003</v>
      </c>
      <c r="C10" s="82"/>
      <c r="D10" s="88">
        <v>10121</v>
      </c>
      <c r="E10" s="88">
        <v>8176</v>
      </c>
      <c r="F10" s="88">
        <v>4528</v>
      </c>
      <c r="G10" s="89">
        <v>1.81</v>
      </c>
      <c r="H10" s="90">
        <v>0.55400000000000005</v>
      </c>
      <c r="I10" s="88">
        <v>4618</v>
      </c>
      <c r="J10" s="6"/>
    </row>
    <row r="11" spans="1:14" ht="14.25" customHeight="1">
      <c r="B11" s="81">
        <v>2004</v>
      </c>
      <c r="C11" s="82"/>
      <c r="D11" s="85">
        <v>11360</v>
      </c>
      <c r="E11" s="85">
        <v>9433</v>
      </c>
      <c r="F11" s="85">
        <v>4457</v>
      </c>
      <c r="G11" s="86">
        <v>2.12</v>
      </c>
      <c r="H11" s="87">
        <v>0.47199999999999998</v>
      </c>
      <c r="I11" s="85">
        <v>4612</v>
      </c>
      <c r="J11" s="6"/>
    </row>
    <row r="12" spans="1:14" ht="14.25" customHeight="1">
      <c r="B12" s="83">
        <v>2005</v>
      </c>
      <c r="C12" s="82"/>
      <c r="D12" s="88">
        <v>12528</v>
      </c>
      <c r="E12" s="88">
        <v>10731</v>
      </c>
      <c r="F12" s="88">
        <v>4558</v>
      </c>
      <c r="G12" s="89">
        <v>2.35</v>
      </c>
      <c r="H12" s="90">
        <v>0.42499999999999999</v>
      </c>
      <c r="I12" s="88">
        <v>4688</v>
      </c>
      <c r="J12" s="6"/>
    </row>
    <row r="13" spans="1:14" ht="14.25" customHeight="1">
      <c r="B13" s="81">
        <v>2006</v>
      </c>
      <c r="C13" s="82"/>
      <c r="D13" s="85">
        <v>13289</v>
      </c>
      <c r="E13" s="85">
        <v>12463</v>
      </c>
      <c r="F13" s="85">
        <v>4608</v>
      </c>
      <c r="G13" s="86">
        <v>2.7</v>
      </c>
      <c r="H13" s="87">
        <v>0.37</v>
      </c>
      <c r="I13" s="85">
        <v>4733</v>
      </c>
      <c r="J13" s="6"/>
      <c r="N13" s="13"/>
    </row>
    <row r="14" spans="1:14" ht="14.25" customHeight="1">
      <c r="B14" s="83">
        <v>2007</v>
      </c>
      <c r="C14" s="82"/>
      <c r="D14" s="88">
        <v>13679</v>
      </c>
      <c r="E14" s="88">
        <v>13742</v>
      </c>
      <c r="F14" s="88">
        <v>4618</v>
      </c>
      <c r="G14" s="89">
        <v>2.98</v>
      </c>
      <c r="H14" s="90">
        <v>0.33600000000000002</v>
      </c>
      <c r="I14" s="88">
        <v>4770</v>
      </c>
      <c r="J14" s="6"/>
    </row>
    <row r="15" spans="1:14" ht="14.25" customHeight="1">
      <c r="B15" s="81">
        <v>2008</v>
      </c>
      <c r="C15" s="82"/>
      <c r="D15" s="85">
        <v>14139</v>
      </c>
      <c r="E15" s="85">
        <v>12178</v>
      </c>
      <c r="F15" s="85">
        <v>4794</v>
      </c>
      <c r="G15" s="86">
        <v>2.54</v>
      </c>
      <c r="H15" s="87">
        <v>0.39400000000000002</v>
      </c>
      <c r="I15" s="85">
        <v>4918</v>
      </c>
      <c r="J15" s="6"/>
      <c r="N15" s="13"/>
    </row>
    <row r="16" spans="1:14" ht="14.25" customHeight="1">
      <c r="B16" s="83">
        <v>2009</v>
      </c>
      <c r="C16" s="82"/>
      <c r="D16" s="88">
        <v>13993</v>
      </c>
      <c r="E16" s="88">
        <v>12210</v>
      </c>
      <c r="F16" s="88">
        <v>4871</v>
      </c>
      <c r="G16" s="89">
        <v>2.5099999999999998</v>
      </c>
      <c r="H16" s="90">
        <v>0.39900000000000002</v>
      </c>
      <c r="I16" s="88">
        <v>5089</v>
      </c>
      <c r="J16" s="6"/>
    </row>
    <row r="17" spans="2:12" ht="14.25" customHeight="1">
      <c r="B17" s="81">
        <v>2010</v>
      </c>
      <c r="C17" s="82"/>
      <c r="D17" s="85">
        <v>13406</v>
      </c>
      <c r="E17" s="85">
        <v>12001</v>
      </c>
      <c r="F17" s="85">
        <v>4947</v>
      </c>
      <c r="G17" s="86">
        <v>2.4300000000000002</v>
      </c>
      <c r="H17" s="87">
        <v>0.41199999999999998</v>
      </c>
      <c r="I17" s="85">
        <v>5170</v>
      </c>
      <c r="J17" s="6"/>
    </row>
    <row r="18" spans="2:12" ht="14.25" customHeight="1">
      <c r="B18" s="83">
        <v>2011</v>
      </c>
      <c r="C18" s="82"/>
      <c r="D18" s="88">
        <v>13117</v>
      </c>
      <c r="E18" s="88">
        <v>12039</v>
      </c>
      <c r="F18" s="88">
        <v>5311</v>
      </c>
      <c r="G18" s="89">
        <v>2.27</v>
      </c>
      <c r="H18" s="90">
        <v>0.441</v>
      </c>
      <c r="I18" s="88">
        <v>5493</v>
      </c>
      <c r="J18" s="6"/>
    </row>
    <row r="19" spans="2:12" ht="14.25" customHeight="1">
      <c r="B19" s="81">
        <v>2012</v>
      </c>
      <c r="C19" s="82"/>
      <c r="D19" s="85">
        <v>13162</v>
      </c>
      <c r="E19" s="85">
        <v>12077</v>
      </c>
      <c r="F19" s="85">
        <v>5483</v>
      </c>
      <c r="G19" s="86">
        <v>2.2000000000000002</v>
      </c>
      <c r="H19" s="87">
        <v>0.45400000000000001</v>
      </c>
      <c r="I19" s="85">
        <v>5697</v>
      </c>
      <c r="J19" s="6"/>
    </row>
    <row r="20" spans="2:12" ht="14.25" customHeight="1">
      <c r="B20" s="83">
        <v>2013</v>
      </c>
      <c r="C20" s="82"/>
      <c r="D20" s="88">
        <v>12948</v>
      </c>
      <c r="E20" s="88">
        <v>12162</v>
      </c>
      <c r="F20" s="88">
        <v>5769</v>
      </c>
      <c r="G20" s="89">
        <v>2.11</v>
      </c>
      <c r="H20" s="90">
        <v>0.47399999999999998</v>
      </c>
      <c r="I20" s="88">
        <v>5904</v>
      </c>
      <c r="J20" s="6"/>
    </row>
    <row r="21" spans="2:12" ht="14.25" customHeight="1">
      <c r="B21" s="81">
        <v>2014</v>
      </c>
      <c r="C21" s="82"/>
      <c r="D21" s="85">
        <v>12922</v>
      </c>
      <c r="E21" s="85">
        <v>11721</v>
      </c>
      <c r="F21" s="85">
        <v>5890</v>
      </c>
      <c r="G21" s="86">
        <v>1.99</v>
      </c>
      <c r="H21" s="87">
        <v>0.503</v>
      </c>
      <c r="I21" s="85">
        <v>5967</v>
      </c>
      <c r="J21" s="6"/>
    </row>
    <row r="22" spans="2:12" ht="14.25" customHeight="1">
      <c r="B22" s="83">
        <v>2015</v>
      </c>
      <c r="C22" s="82"/>
      <c r="D22" s="88">
        <v>12776</v>
      </c>
      <c r="E22" s="88">
        <v>11789</v>
      </c>
      <c r="F22" s="88">
        <v>5943</v>
      </c>
      <c r="G22" s="89">
        <v>1.98</v>
      </c>
      <c r="H22" s="90">
        <v>0.504</v>
      </c>
      <c r="I22" s="88">
        <v>6000</v>
      </c>
      <c r="J22" s="6"/>
    </row>
    <row r="23" spans="2:12" ht="14.25" customHeight="1">
      <c r="B23" s="81">
        <v>2016</v>
      </c>
      <c r="C23" s="82"/>
      <c r="D23" s="85">
        <v>12738</v>
      </c>
      <c r="E23" s="85">
        <v>12058</v>
      </c>
      <c r="F23" s="85">
        <v>6100</v>
      </c>
      <c r="G23" s="86">
        <v>1.98</v>
      </c>
      <c r="H23" s="87">
        <v>0.50600000000000001</v>
      </c>
      <c r="I23" s="85">
        <v>6165</v>
      </c>
      <c r="J23" s="6"/>
    </row>
    <row r="24" spans="2:12" ht="14.25" customHeight="1">
      <c r="B24" s="83">
        <v>2017</v>
      </c>
      <c r="D24" s="88">
        <v>12426</v>
      </c>
      <c r="E24" s="88">
        <v>11873</v>
      </c>
      <c r="F24" s="88">
        <v>6122</v>
      </c>
      <c r="G24" s="89">
        <v>1.94</v>
      </c>
      <c r="H24" s="90">
        <v>0.51600000000000001</v>
      </c>
      <c r="I24" s="88">
        <v>6184</v>
      </c>
    </row>
    <row r="25" spans="2:12" ht="14.25" customHeight="1">
      <c r="B25" s="81">
        <v>2018</v>
      </c>
      <c r="C25" s="82"/>
      <c r="D25" s="85">
        <v>12452</v>
      </c>
      <c r="E25" s="85">
        <v>11298</v>
      </c>
      <c r="F25" s="85">
        <v>6163</v>
      </c>
      <c r="G25" s="86">
        <v>1.83</v>
      </c>
      <c r="H25" s="87">
        <v>0.54500000000000004</v>
      </c>
      <c r="I25" s="85">
        <v>6250</v>
      </c>
      <c r="J25" s="6"/>
    </row>
    <row r="26" spans="2:12" ht="14.25" customHeight="1">
      <c r="B26" s="83">
        <v>2019</v>
      </c>
      <c r="D26" s="88">
        <v>12501</v>
      </c>
      <c r="E26" s="88">
        <v>11148</v>
      </c>
      <c r="F26" s="88">
        <v>6231</v>
      </c>
      <c r="G26" s="89">
        <v>1.79</v>
      </c>
      <c r="H26" s="90">
        <v>0.55900000000000005</v>
      </c>
      <c r="I26" s="88">
        <v>6308</v>
      </c>
    </row>
    <row r="27" spans="2:12" ht="14.25" customHeight="1">
      <c r="B27" s="81">
        <v>2020</v>
      </c>
      <c r="C27" s="82"/>
      <c r="D27" s="85">
        <v>12251</v>
      </c>
      <c r="E27" s="85">
        <v>10965</v>
      </c>
      <c r="F27" s="85">
        <v>6257</v>
      </c>
      <c r="G27" s="86">
        <v>1.7524372702573121</v>
      </c>
      <c r="H27" s="87">
        <v>0.57063383492932052</v>
      </c>
      <c r="I27" s="85">
        <v>6317</v>
      </c>
      <c r="J27" s="6"/>
      <c r="K27" s="59"/>
    </row>
    <row r="28" spans="2:12" ht="13.5" customHeight="1">
      <c r="B28" s="83">
        <v>2021</v>
      </c>
      <c r="C28" s="82"/>
      <c r="D28" s="88">
        <v>13242</v>
      </c>
      <c r="E28" s="88">
        <v>11759</v>
      </c>
      <c r="F28" s="88">
        <v>6295</v>
      </c>
      <c r="G28" s="89">
        <v>1.87</v>
      </c>
      <c r="H28" s="90">
        <v>0.53500000000000003</v>
      </c>
      <c r="I28" s="88">
        <v>6360</v>
      </c>
      <c r="J28" s="6"/>
      <c r="K28" s="72"/>
    </row>
    <row r="29" spans="2:12" ht="14.25" customHeight="1">
      <c r="B29" s="81">
        <v>2022</v>
      </c>
      <c r="C29" s="82"/>
      <c r="D29" s="85">
        <v>13729</v>
      </c>
      <c r="E29" s="85">
        <v>11180</v>
      </c>
      <c r="F29" s="85">
        <v>6328</v>
      </c>
      <c r="G29" s="86">
        <v>1.77</v>
      </c>
      <c r="H29" s="87">
        <v>0.56599999999999995</v>
      </c>
      <c r="I29" s="85">
        <v>6513</v>
      </c>
      <c r="J29" s="6"/>
    </row>
    <row r="30" spans="2:12" ht="14.25" customHeight="1">
      <c r="B30" s="83">
        <v>2023</v>
      </c>
      <c r="C30" s="82"/>
      <c r="D30" s="88">
        <v>15402</v>
      </c>
      <c r="E30" s="88">
        <v>11198</v>
      </c>
      <c r="F30" s="88">
        <v>6562</v>
      </c>
      <c r="G30" s="89">
        <v>1.71</v>
      </c>
      <c r="H30" s="90">
        <v>0.58599999999999997</v>
      </c>
      <c r="I30" s="88">
        <v>6708</v>
      </c>
      <c r="J30" s="6"/>
      <c r="K30" s="367"/>
      <c r="L30" s="59"/>
    </row>
    <row r="31" spans="2:12" ht="14.25" customHeight="1">
      <c r="B31" s="81">
        <v>2024</v>
      </c>
      <c r="C31" s="82"/>
      <c r="D31" s="85" t="s">
        <v>45</v>
      </c>
      <c r="E31" s="85">
        <v>12491</v>
      </c>
      <c r="F31" s="85">
        <v>6719</v>
      </c>
      <c r="G31" s="86">
        <v>1.86</v>
      </c>
      <c r="H31" s="87">
        <v>0.53800000000000003</v>
      </c>
      <c r="I31" s="85" t="s">
        <v>45</v>
      </c>
      <c r="J31" s="6"/>
    </row>
    <row r="32" spans="2:12" ht="14.25" customHeight="1">
      <c r="B32" s="83"/>
      <c r="C32" s="82"/>
      <c r="D32" s="88"/>
      <c r="E32" s="88"/>
      <c r="F32" s="88"/>
      <c r="G32" s="89"/>
      <c r="H32" s="90"/>
      <c r="I32" s="88"/>
      <c r="J32" s="6"/>
    </row>
    <row r="33" spans="2:9" ht="15" customHeight="1">
      <c r="B33" s="26" t="s">
        <v>47</v>
      </c>
      <c r="C33" s="26"/>
      <c r="D33" s="26"/>
      <c r="E33" s="26"/>
      <c r="F33" s="26"/>
      <c r="G33" s="26"/>
      <c r="H33" s="26"/>
      <c r="I33" s="26"/>
    </row>
    <row r="34" spans="2:9" ht="15" customHeight="1">
      <c r="B34" s="26" t="s">
        <v>48</v>
      </c>
      <c r="C34" s="26"/>
      <c r="D34" s="26"/>
      <c r="E34" s="26"/>
      <c r="F34" s="26"/>
      <c r="G34" s="26"/>
      <c r="H34" s="26"/>
      <c r="I34" s="26"/>
    </row>
    <row r="35" spans="2:9" ht="15" customHeight="1">
      <c r="B35" s="26" t="s">
        <v>46</v>
      </c>
      <c r="C35" s="26"/>
      <c r="D35" s="26"/>
      <c r="E35" s="26"/>
      <c r="F35" s="26"/>
      <c r="G35" s="26"/>
      <c r="H35" s="26"/>
      <c r="I35" s="26"/>
    </row>
    <row r="36" spans="2:9" ht="24.75" customHeight="1">
      <c r="B36" s="538" t="s">
        <v>49</v>
      </c>
      <c r="C36" s="539"/>
      <c r="D36" s="539"/>
      <c r="E36" s="539"/>
      <c r="F36" s="539"/>
      <c r="G36" s="539"/>
      <c r="H36" s="539"/>
      <c r="I36" s="539"/>
    </row>
    <row r="37" spans="2:9" ht="15" customHeight="1">
      <c r="B37" s="27" t="s">
        <v>50</v>
      </c>
      <c r="C37" s="27"/>
      <c r="D37" s="27"/>
      <c r="E37" s="27"/>
      <c r="F37" s="27"/>
      <c r="G37" s="27"/>
      <c r="H37" s="27"/>
      <c r="I37" s="27"/>
    </row>
    <row r="38" spans="2:9" ht="12" customHeight="1">
      <c r="B38" s="28" t="s">
        <v>37</v>
      </c>
      <c r="C38" s="28"/>
      <c r="D38" s="28"/>
      <c r="E38" s="28"/>
      <c r="F38" s="28"/>
      <c r="G38" s="28"/>
      <c r="H38" s="28"/>
      <c r="I38" s="28"/>
    </row>
  </sheetData>
  <sheetProtection algorithmName="SHA-512" hashValue="z/RznDRMjS6HQ6XbXxLWxGXbRzybwQ3Bcr08pzFMTRnu3pnDWAi+kRcRYMku/me4E1eeH+/fiOHwFkqMsUCVJw==" saltValue="WyYLFNW3kRMioy1BULrMMQ==" spinCount="100000" sheet="1" objects="1" scenarios="1" autoFilter="0"/>
  <mergeCells count="2">
    <mergeCell ref="B36:I36"/>
    <mergeCell ref="B3:I3"/>
  </mergeCells>
  <hyperlinks>
    <hyperlink ref="B2" location="TABLE_OF_CONTENTS" display="Return to Table of Contents" xr:uid="{00000000-0004-0000-0200-000000000000}"/>
  </hyperlinks>
  <pageMargins left="0.5" right="0.5" top="0.25" bottom="1" header="0.5" footer="0.5"/>
  <pageSetup scale="9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B2:AH75"/>
  <sheetViews>
    <sheetView showGridLines="0" zoomScaleNormal="100" workbookViewId="0">
      <selection activeCell="B2" sqref="B2"/>
    </sheetView>
  </sheetViews>
  <sheetFormatPr defaultColWidth="9.28515625" defaultRowHeight="12.75"/>
  <cols>
    <col min="1" max="1" width="5.5703125" style="2" customWidth="1"/>
    <col min="2" max="2" width="16.5703125" style="9" customWidth="1"/>
    <col min="3" max="3" width="22.140625" style="5" customWidth="1"/>
    <col min="4" max="4" width="1.5703125" style="5" customWidth="1"/>
    <col min="5" max="6" width="9.5703125" style="5" customWidth="1"/>
    <col min="7" max="7" width="1.5703125" style="5" customWidth="1"/>
    <col min="8" max="9" width="9.5703125" style="5" customWidth="1"/>
    <col min="10" max="10" width="2" style="5" customWidth="1"/>
    <col min="11" max="11" width="10.5703125" style="5" customWidth="1"/>
    <col min="12" max="12" width="14.5703125" style="5" customWidth="1"/>
    <col min="13" max="13" width="1" style="5" customWidth="1"/>
    <col min="14" max="15" width="9.5703125" style="5" customWidth="1"/>
    <col min="16" max="17" width="9.28515625" style="2" customWidth="1"/>
    <col min="18" max="16384" width="9.28515625" style="2"/>
  </cols>
  <sheetData>
    <row r="2" spans="2:19" s="78" customFormat="1" ht="14.25" customHeight="1">
      <c r="B2" s="78" t="s">
        <v>4</v>
      </c>
    </row>
    <row r="3" spans="2:19" ht="15" customHeight="1">
      <c r="B3" s="546" t="s">
        <v>51</v>
      </c>
      <c r="C3" s="547"/>
      <c r="D3" s="547"/>
      <c r="E3" s="547"/>
      <c r="F3" s="547"/>
      <c r="G3" s="547"/>
      <c r="H3" s="547"/>
      <c r="I3" s="547"/>
      <c r="J3" s="547"/>
      <c r="K3" s="547"/>
      <c r="L3" s="547"/>
      <c r="M3" s="547"/>
      <c r="N3" s="547"/>
      <c r="O3" s="547"/>
      <c r="P3" s="19"/>
    </row>
    <row r="5" spans="2:19" ht="2.25" customHeight="1"/>
    <row r="6" spans="2:19" ht="15.75" customHeight="1">
      <c r="B6" s="212" t="s">
        <v>10</v>
      </c>
      <c r="C6" s="92"/>
      <c r="D6" s="92"/>
      <c r="E6" s="92"/>
      <c r="F6" s="92"/>
      <c r="G6" s="92"/>
      <c r="H6" s="92"/>
      <c r="I6" s="92"/>
      <c r="J6" s="92"/>
      <c r="K6" s="92"/>
      <c r="L6" s="92"/>
      <c r="M6" s="92"/>
      <c r="N6" s="92"/>
      <c r="O6" s="92"/>
    </row>
    <row r="7" spans="2:19" s="74" customFormat="1" ht="15.75" customHeight="1" thickBot="1">
      <c r="B7" s="213"/>
      <c r="C7" s="214"/>
      <c r="D7" s="214"/>
      <c r="E7" s="544" t="s">
        <v>52</v>
      </c>
      <c r="F7" s="545"/>
      <c r="G7" s="92"/>
      <c r="H7" s="544" t="s">
        <v>53</v>
      </c>
      <c r="I7" s="545"/>
      <c r="J7" s="92"/>
      <c r="K7" s="549" t="s">
        <v>54</v>
      </c>
      <c r="L7" s="545"/>
      <c r="M7" s="92"/>
      <c r="N7" s="92"/>
      <c r="O7" s="92"/>
    </row>
    <row r="8" spans="2:19" ht="15.75" customHeight="1" thickBot="1">
      <c r="B8" s="215" t="s">
        <v>40</v>
      </c>
      <c r="C8" s="216" t="s">
        <v>55</v>
      </c>
      <c r="D8" s="217"/>
      <c r="E8" s="218" t="s">
        <v>56</v>
      </c>
      <c r="F8" s="218" t="s">
        <v>57</v>
      </c>
      <c r="G8" s="92"/>
      <c r="H8" s="218" t="s">
        <v>56</v>
      </c>
      <c r="I8" s="218" t="s">
        <v>57</v>
      </c>
      <c r="J8" s="92"/>
      <c r="K8" s="218" t="s">
        <v>56</v>
      </c>
      <c r="L8" s="218" t="s">
        <v>57</v>
      </c>
      <c r="M8" s="92"/>
      <c r="N8" s="92"/>
      <c r="O8" s="92"/>
    </row>
    <row r="9" spans="2:19" ht="15" customHeight="1">
      <c r="B9" s="104">
        <v>2000</v>
      </c>
      <c r="C9" s="105">
        <v>7770</v>
      </c>
      <c r="D9" s="106"/>
      <c r="E9" s="106">
        <v>4637</v>
      </c>
      <c r="F9" s="107">
        <v>0.59699999999999998</v>
      </c>
      <c r="G9" s="92"/>
      <c r="H9" s="106">
        <v>3133</v>
      </c>
      <c r="I9" s="107">
        <v>0.40300000000000002</v>
      </c>
      <c r="J9" s="92"/>
      <c r="K9" s="106">
        <v>0</v>
      </c>
      <c r="L9" s="107">
        <v>0</v>
      </c>
      <c r="M9" s="92"/>
      <c r="N9" s="107"/>
      <c r="O9" s="219"/>
    </row>
    <row r="10" spans="2:19" ht="15" customHeight="1">
      <c r="B10" s="108">
        <v>2001</v>
      </c>
      <c r="C10" s="109">
        <v>7412</v>
      </c>
      <c r="D10" s="106"/>
      <c r="E10" s="110">
        <v>4179</v>
      </c>
      <c r="F10" s="111">
        <v>0.56399999999999995</v>
      </c>
      <c r="G10" s="92"/>
      <c r="H10" s="110">
        <v>3088</v>
      </c>
      <c r="I10" s="111">
        <v>0.41699999999999998</v>
      </c>
      <c r="J10" s="92"/>
      <c r="K10" s="110">
        <v>145</v>
      </c>
      <c r="L10" s="111">
        <v>0.02</v>
      </c>
      <c r="M10" s="107"/>
      <c r="N10" s="107"/>
      <c r="O10" s="219"/>
    </row>
    <row r="11" spans="2:19" ht="15" customHeight="1">
      <c r="B11" s="112">
        <v>2002</v>
      </c>
      <c r="C11" s="105">
        <v>7537</v>
      </c>
      <c r="D11" s="106"/>
      <c r="E11" s="106">
        <v>4232</v>
      </c>
      <c r="F11" s="107">
        <v>0.56100000000000005</v>
      </c>
      <c r="G11" s="92"/>
      <c r="H11" s="106">
        <v>3294</v>
      </c>
      <c r="I11" s="107">
        <v>0.437</v>
      </c>
      <c r="J11" s="92"/>
      <c r="K11" s="106">
        <v>11</v>
      </c>
      <c r="L11" s="107">
        <v>1E-3</v>
      </c>
      <c r="M11" s="107"/>
      <c r="N11" s="113"/>
      <c r="O11" s="219"/>
      <c r="P11" s="29"/>
      <c r="R11" s="4"/>
      <c r="S11" s="3"/>
    </row>
    <row r="12" spans="2:19" ht="15" customHeight="1">
      <c r="B12" s="108">
        <v>2003</v>
      </c>
      <c r="C12" s="109">
        <v>8176</v>
      </c>
      <c r="D12" s="106"/>
      <c r="E12" s="110">
        <v>4545</v>
      </c>
      <c r="F12" s="111">
        <v>0.55600000000000005</v>
      </c>
      <c r="G12" s="92"/>
      <c r="H12" s="110">
        <v>3618</v>
      </c>
      <c r="I12" s="111">
        <v>0.443</v>
      </c>
      <c r="J12" s="92"/>
      <c r="K12" s="110">
        <v>13</v>
      </c>
      <c r="L12" s="111">
        <v>2E-3</v>
      </c>
      <c r="M12" s="107"/>
      <c r="N12" s="107"/>
      <c r="O12" s="219"/>
      <c r="P12" s="30"/>
      <c r="R12" s="4"/>
      <c r="S12" s="3"/>
    </row>
    <row r="13" spans="2:19" ht="15" customHeight="1">
      <c r="B13" s="112">
        <v>2004</v>
      </c>
      <c r="C13" s="105">
        <v>9433</v>
      </c>
      <c r="D13" s="106"/>
      <c r="E13" s="106">
        <v>5288</v>
      </c>
      <c r="F13" s="107">
        <v>0.56100000000000005</v>
      </c>
      <c r="G13" s="92"/>
      <c r="H13" s="106">
        <v>4142</v>
      </c>
      <c r="I13" s="107">
        <v>0.439</v>
      </c>
      <c r="J13" s="92"/>
      <c r="K13" s="106">
        <v>3</v>
      </c>
      <c r="L13" s="107" t="s">
        <v>58</v>
      </c>
      <c r="M13" s="107"/>
      <c r="N13" s="107"/>
      <c r="O13" s="219"/>
      <c r="R13" s="4"/>
      <c r="S13" s="3"/>
    </row>
    <row r="14" spans="2:19" ht="15" customHeight="1">
      <c r="B14" s="108">
        <v>2005</v>
      </c>
      <c r="C14" s="109">
        <v>10731</v>
      </c>
      <c r="D14" s="106"/>
      <c r="E14" s="110">
        <v>5977</v>
      </c>
      <c r="F14" s="111">
        <v>0.55700000000000005</v>
      </c>
      <c r="G14" s="92"/>
      <c r="H14" s="110">
        <v>4744</v>
      </c>
      <c r="I14" s="111">
        <v>0.442</v>
      </c>
      <c r="J14" s="92"/>
      <c r="K14" s="110">
        <v>10</v>
      </c>
      <c r="L14" s="111" t="s">
        <v>58</v>
      </c>
      <c r="M14" s="107"/>
      <c r="N14" s="107"/>
      <c r="O14" s="219"/>
      <c r="R14" s="4"/>
      <c r="S14" s="3"/>
    </row>
    <row r="15" spans="2:19" ht="15" customHeight="1">
      <c r="B15" s="112">
        <v>2006</v>
      </c>
      <c r="C15" s="105">
        <v>12463</v>
      </c>
      <c r="D15" s="106"/>
      <c r="E15" s="106">
        <v>6837</v>
      </c>
      <c r="F15" s="107">
        <v>0.54900000000000004</v>
      </c>
      <c r="G15" s="92"/>
      <c r="H15" s="106">
        <v>5624</v>
      </c>
      <c r="I15" s="107">
        <v>0.45100000000000001</v>
      </c>
      <c r="J15" s="92"/>
      <c r="K15" s="106">
        <v>2</v>
      </c>
      <c r="L15" s="107" t="s">
        <v>58</v>
      </c>
      <c r="M15" s="107"/>
      <c r="N15" s="107"/>
      <c r="O15" s="219"/>
      <c r="R15" s="4"/>
      <c r="S15" s="3"/>
    </row>
    <row r="16" spans="2:19" ht="15" customHeight="1">
      <c r="B16" s="108">
        <v>2007</v>
      </c>
      <c r="C16" s="109">
        <v>13742</v>
      </c>
      <c r="D16" s="106"/>
      <c r="E16" s="110">
        <v>7324</v>
      </c>
      <c r="F16" s="111">
        <v>0.53300000000000003</v>
      </c>
      <c r="G16" s="92"/>
      <c r="H16" s="110">
        <v>6398</v>
      </c>
      <c r="I16" s="111">
        <v>0.46600000000000003</v>
      </c>
      <c r="J16" s="92"/>
      <c r="K16" s="110">
        <v>20</v>
      </c>
      <c r="L16" s="111">
        <v>1E-3</v>
      </c>
      <c r="M16" s="92"/>
      <c r="N16" s="92"/>
      <c r="O16" s="219"/>
      <c r="P16" s="12"/>
      <c r="R16" s="4"/>
      <c r="S16" s="3"/>
    </row>
    <row r="17" spans="2:19" ht="15" customHeight="1">
      <c r="B17" s="112">
        <v>2008</v>
      </c>
      <c r="C17" s="105">
        <v>12178</v>
      </c>
      <c r="D17" s="106"/>
      <c r="E17" s="106">
        <v>6502</v>
      </c>
      <c r="F17" s="107">
        <v>0.53400000000000003</v>
      </c>
      <c r="G17" s="92"/>
      <c r="H17" s="106">
        <v>5663</v>
      </c>
      <c r="I17" s="107">
        <v>0.46500000000000002</v>
      </c>
      <c r="J17" s="92"/>
      <c r="K17" s="106">
        <v>13</v>
      </c>
      <c r="L17" s="107">
        <v>1E-3</v>
      </c>
      <c r="M17" s="114"/>
      <c r="N17" s="107"/>
      <c r="O17" s="219"/>
      <c r="R17" s="4"/>
      <c r="S17" s="3"/>
    </row>
    <row r="18" spans="2:19" ht="15" customHeight="1">
      <c r="B18" s="108">
        <v>2009</v>
      </c>
      <c r="C18" s="109">
        <v>12210</v>
      </c>
      <c r="D18" s="106"/>
      <c r="E18" s="110">
        <v>6446</v>
      </c>
      <c r="F18" s="111">
        <v>0.52800000000000002</v>
      </c>
      <c r="G18" s="92"/>
      <c r="H18" s="110">
        <v>5760</v>
      </c>
      <c r="I18" s="111">
        <v>0.47199999999999998</v>
      </c>
      <c r="J18" s="92"/>
      <c r="K18" s="110">
        <v>4</v>
      </c>
      <c r="L18" s="111" t="s">
        <v>58</v>
      </c>
      <c r="M18" s="114"/>
      <c r="N18" s="107"/>
      <c r="O18" s="219"/>
      <c r="R18" s="4"/>
      <c r="S18" s="3"/>
    </row>
    <row r="19" spans="2:19" ht="15" customHeight="1">
      <c r="B19" s="112">
        <v>2010</v>
      </c>
      <c r="C19" s="105">
        <v>12001</v>
      </c>
      <c r="D19" s="106"/>
      <c r="E19" s="106">
        <v>6448</v>
      </c>
      <c r="F19" s="107">
        <v>0.53700000000000003</v>
      </c>
      <c r="G19" s="92"/>
      <c r="H19" s="106">
        <v>5551</v>
      </c>
      <c r="I19" s="107">
        <v>0.46300000000000002</v>
      </c>
      <c r="J19" s="92"/>
      <c r="K19" s="106">
        <v>2</v>
      </c>
      <c r="L19" s="107" t="s">
        <v>58</v>
      </c>
      <c r="M19" s="114"/>
      <c r="N19" s="107"/>
      <c r="O19" s="219"/>
      <c r="R19" s="4"/>
      <c r="S19" s="3"/>
    </row>
    <row r="20" spans="2:19" ht="15" customHeight="1">
      <c r="B20" s="108">
        <v>2011</v>
      </c>
      <c r="C20" s="109">
        <v>12039</v>
      </c>
      <c r="D20" s="106"/>
      <c r="E20" s="110">
        <v>6331</v>
      </c>
      <c r="F20" s="111">
        <v>0.52600000000000002</v>
      </c>
      <c r="G20" s="92"/>
      <c r="H20" s="110">
        <v>5541</v>
      </c>
      <c r="I20" s="111">
        <v>0.46</v>
      </c>
      <c r="J20" s="92"/>
      <c r="K20" s="110">
        <v>167</v>
      </c>
      <c r="L20" s="111">
        <v>1.4E-2</v>
      </c>
      <c r="M20" s="114"/>
      <c r="N20" s="107"/>
      <c r="O20" s="219"/>
      <c r="R20" s="11"/>
      <c r="S20" s="3"/>
    </row>
    <row r="21" spans="2:19" ht="15" customHeight="1">
      <c r="B21" s="112">
        <v>2012</v>
      </c>
      <c r="C21" s="105">
        <v>12077</v>
      </c>
      <c r="D21" s="106"/>
      <c r="E21" s="106">
        <v>6155</v>
      </c>
      <c r="F21" s="107">
        <v>0.51</v>
      </c>
      <c r="G21" s="92"/>
      <c r="H21" s="106">
        <v>5777</v>
      </c>
      <c r="I21" s="107">
        <v>0.47799999999999998</v>
      </c>
      <c r="J21" s="92"/>
      <c r="K21" s="106">
        <v>142</v>
      </c>
      <c r="L21" s="107">
        <v>1.2E-2</v>
      </c>
      <c r="M21" s="114"/>
      <c r="N21" s="107"/>
      <c r="O21" s="219"/>
      <c r="R21" s="11"/>
      <c r="S21" s="3"/>
    </row>
    <row r="22" spans="2:19" ht="15" customHeight="1">
      <c r="B22" s="108">
        <v>2013</v>
      </c>
      <c r="C22" s="109">
        <v>12162</v>
      </c>
      <c r="D22" s="106"/>
      <c r="E22" s="110">
        <v>6235</v>
      </c>
      <c r="F22" s="111">
        <v>0.51300000000000001</v>
      </c>
      <c r="G22" s="92"/>
      <c r="H22" s="110">
        <v>5770</v>
      </c>
      <c r="I22" s="111">
        <v>0.47399999999999998</v>
      </c>
      <c r="J22" s="92"/>
      <c r="K22" s="110">
        <v>157</v>
      </c>
      <c r="L22" s="111">
        <v>1.2999999999999999E-2</v>
      </c>
      <c r="M22" s="114"/>
      <c r="N22" s="107"/>
      <c r="O22" s="219"/>
      <c r="R22" s="11"/>
      <c r="S22" s="3"/>
    </row>
    <row r="23" spans="2:19" ht="15" customHeight="1">
      <c r="B23" s="112">
        <v>2014</v>
      </c>
      <c r="C23" s="105">
        <v>11745</v>
      </c>
      <c r="D23" s="106"/>
      <c r="E23" s="106">
        <v>5925</v>
      </c>
      <c r="F23" s="107">
        <v>0.504</v>
      </c>
      <c r="G23" s="92"/>
      <c r="H23" s="106">
        <v>5686</v>
      </c>
      <c r="I23" s="107">
        <v>0.48399999999999999</v>
      </c>
      <c r="J23" s="92"/>
      <c r="K23" s="106">
        <v>134</v>
      </c>
      <c r="L23" s="107">
        <v>1.0999999999999999E-2</v>
      </c>
      <c r="M23" s="114"/>
      <c r="N23" s="107"/>
      <c r="O23" s="219"/>
      <c r="R23" s="11"/>
      <c r="S23" s="3"/>
    </row>
    <row r="24" spans="2:19" ht="15" customHeight="1">
      <c r="B24" s="108">
        <v>2015</v>
      </c>
      <c r="C24" s="109">
        <v>11789</v>
      </c>
      <c r="D24" s="106"/>
      <c r="E24" s="110">
        <v>5831</v>
      </c>
      <c r="F24" s="111">
        <v>0.495</v>
      </c>
      <c r="G24" s="92"/>
      <c r="H24" s="110">
        <v>5841</v>
      </c>
      <c r="I24" s="111">
        <v>0.495</v>
      </c>
      <c r="J24" s="92"/>
      <c r="K24" s="110">
        <v>118</v>
      </c>
      <c r="L24" s="111">
        <v>0.01</v>
      </c>
      <c r="M24" s="114"/>
      <c r="N24" s="107"/>
      <c r="O24" s="219"/>
      <c r="R24" s="11"/>
      <c r="S24" s="3"/>
    </row>
    <row r="25" spans="2:19" ht="15" customHeight="1">
      <c r="B25" s="112">
        <v>2016</v>
      </c>
      <c r="C25" s="105">
        <v>12058</v>
      </c>
      <c r="D25" s="106"/>
      <c r="E25" s="106">
        <v>5851</v>
      </c>
      <c r="F25" s="107">
        <v>0.48499999999999999</v>
      </c>
      <c r="G25" s="92"/>
      <c r="H25" s="106">
        <v>6048</v>
      </c>
      <c r="I25" s="107">
        <v>0.502</v>
      </c>
      <c r="J25" s="92"/>
      <c r="K25" s="106">
        <v>159</v>
      </c>
      <c r="L25" s="107">
        <v>1.2999999999999999E-2</v>
      </c>
      <c r="M25" s="114"/>
      <c r="N25" s="107"/>
      <c r="O25" s="219"/>
      <c r="R25" s="11"/>
      <c r="S25" s="3"/>
    </row>
    <row r="26" spans="2:19" ht="15" customHeight="1">
      <c r="B26" s="108">
        <v>2017</v>
      </c>
      <c r="C26" s="109">
        <v>11873</v>
      </c>
      <c r="D26" s="106"/>
      <c r="E26" s="110">
        <v>5747</v>
      </c>
      <c r="F26" s="111">
        <v>0.48399999999999999</v>
      </c>
      <c r="G26" s="92"/>
      <c r="H26" s="110">
        <v>6117</v>
      </c>
      <c r="I26" s="111">
        <v>0.51500000000000001</v>
      </c>
      <c r="J26" s="92"/>
      <c r="K26" s="110">
        <v>9</v>
      </c>
      <c r="L26" s="111" t="s">
        <v>58</v>
      </c>
      <c r="M26" s="114"/>
      <c r="N26" s="107"/>
      <c r="O26" s="219"/>
      <c r="R26" s="11"/>
      <c r="S26" s="3"/>
    </row>
    <row r="27" spans="2:19" ht="15" customHeight="1">
      <c r="B27" s="112">
        <v>2018</v>
      </c>
      <c r="C27" s="105">
        <v>11298</v>
      </c>
      <c r="D27" s="106"/>
      <c r="E27" s="106">
        <v>5307</v>
      </c>
      <c r="F27" s="107">
        <v>0.47</v>
      </c>
      <c r="G27" s="92"/>
      <c r="H27" s="106">
        <v>5937</v>
      </c>
      <c r="I27" s="107">
        <v>0.52500000000000002</v>
      </c>
      <c r="J27" s="92"/>
      <c r="K27" s="106">
        <v>54</v>
      </c>
      <c r="L27" s="107" t="s">
        <v>58</v>
      </c>
      <c r="M27" s="114"/>
      <c r="N27" s="107"/>
      <c r="O27" s="219"/>
      <c r="R27" s="11"/>
      <c r="S27" s="3"/>
    </row>
    <row r="28" spans="2:19" ht="15" customHeight="1">
      <c r="B28" s="108">
        <v>2019</v>
      </c>
      <c r="C28" s="109">
        <v>11148</v>
      </c>
      <c r="D28" s="106"/>
      <c r="E28" s="110">
        <v>5101</v>
      </c>
      <c r="F28" s="111">
        <v>0.45800000000000002</v>
      </c>
      <c r="G28" s="92"/>
      <c r="H28" s="110">
        <v>6033</v>
      </c>
      <c r="I28" s="111">
        <v>0.54100000000000004</v>
      </c>
      <c r="J28" s="92"/>
      <c r="K28" s="371">
        <v>14</v>
      </c>
      <c r="L28" s="111">
        <v>1E-3</v>
      </c>
      <c r="M28" s="114"/>
      <c r="N28" s="107"/>
      <c r="O28" s="351"/>
      <c r="R28" s="11"/>
      <c r="S28" s="3"/>
    </row>
    <row r="29" spans="2:19" ht="15" customHeight="1">
      <c r="B29" s="112">
        <v>2020</v>
      </c>
      <c r="C29" s="115">
        <v>10965</v>
      </c>
      <c r="D29" s="106"/>
      <c r="E29" s="116">
        <v>4885</v>
      </c>
      <c r="F29" s="117">
        <v>0.44550843593251249</v>
      </c>
      <c r="G29" s="92"/>
      <c r="H29" s="116">
        <v>6070</v>
      </c>
      <c r="I29" s="117">
        <v>0.55357957136342906</v>
      </c>
      <c r="J29" s="92"/>
      <c r="K29" s="368">
        <v>10</v>
      </c>
      <c r="L29" s="117" t="s">
        <v>58</v>
      </c>
      <c r="M29" s="114"/>
      <c r="N29" s="92"/>
      <c r="O29" s="219"/>
      <c r="R29" s="11"/>
      <c r="S29" s="3"/>
    </row>
    <row r="30" spans="2:19" ht="15" customHeight="1">
      <c r="B30" s="108">
        <v>2021</v>
      </c>
      <c r="C30" s="293">
        <v>11759</v>
      </c>
      <c r="D30" s="106"/>
      <c r="E30" s="294">
        <v>4999</v>
      </c>
      <c r="F30" s="295">
        <v>0.42512118377413</v>
      </c>
      <c r="G30" s="92"/>
      <c r="H30" s="294">
        <v>6714</v>
      </c>
      <c r="I30" s="295">
        <v>0.57096691895569351</v>
      </c>
      <c r="J30" s="92"/>
      <c r="K30" s="369">
        <v>46</v>
      </c>
      <c r="L30" s="295" t="s">
        <v>58</v>
      </c>
      <c r="M30" s="114"/>
      <c r="N30" s="92"/>
      <c r="O30" s="219"/>
      <c r="R30" s="11"/>
      <c r="S30" s="3"/>
    </row>
    <row r="31" spans="2:19" s="343" customFormat="1" ht="15" customHeight="1">
      <c r="B31" s="341">
        <v>2022</v>
      </c>
      <c r="C31" s="342">
        <v>11180</v>
      </c>
      <c r="D31" s="441"/>
      <c r="E31" s="344">
        <v>4697</v>
      </c>
      <c r="F31" s="345">
        <v>0.42</v>
      </c>
      <c r="H31" s="344">
        <v>6471</v>
      </c>
      <c r="I31" s="345">
        <v>0.57899999999999996</v>
      </c>
      <c r="K31" s="370">
        <v>12</v>
      </c>
      <c r="L31" s="345" t="s">
        <v>58</v>
      </c>
      <c r="M31" s="346"/>
      <c r="N31" s="347"/>
      <c r="O31" s="348"/>
      <c r="R31" s="349"/>
      <c r="S31" s="350"/>
    </row>
    <row r="32" spans="2:19" s="343" customFormat="1" ht="15" customHeight="1">
      <c r="B32" s="108">
        <v>2023</v>
      </c>
      <c r="C32" s="293">
        <v>11198</v>
      </c>
      <c r="D32" s="441"/>
      <c r="E32" s="294">
        <v>4604</v>
      </c>
      <c r="F32" s="295">
        <v>0.41099999999999998</v>
      </c>
      <c r="H32" s="294">
        <v>6584</v>
      </c>
      <c r="I32" s="295">
        <v>0.58799999999999997</v>
      </c>
      <c r="K32" s="369">
        <v>10</v>
      </c>
      <c r="L32" s="295" t="s">
        <v>58</v>
      </c>
      <c r="M32" s="346"/>
      <c r="N32" s="347"/>
      <c r="O32" s="348"/>
      <c r="P32" s="401"/>
      <c r="R32" s="349"/>
      <c r="S32" s="350"/>
    </row>
    <row r="33" spans="2:34" s="343" customFormat="1" ht="15" customHeight="1">
      <c r="B33" s="341">
        <v>2024</v>
      </c>
      <c r="C33" s="342">
        <v>12491</v>
      </c>
      <c r="D33" s="441"/>
      <c r="E33" s="344">
        <v>4977</v>
      </c>
      <c r="F33" s="345">
        <v>0.39800000000000002</v>
      </c>
      <c r="H33" s="344">
        <v>7499</v>
      </c>
      <c r="I33" s="345">
        <v>0.6</v>
      </c>
      <c r="K33" s="370">
        <v>15</v>
      </c>
      <c r="L33" s="345">
        <v>1E-3</v>
      </c>
      <c r="M33" s="346"/>
      <c r="N33" s="347"/>
      <c r="O33" s="348"/>
      <c r="P33" s="401"/>
      <c r="R33" s="349"/>
      <c r="S33" s="350"/>
    </row>
    <row r="34" spans="2:34" ht="14.25" customHeight="1">
      <c r="B34" s="2"/>
      <c r="C34" s="2"/>
      <c r="D34" s="2"/>
      <c r="E34" s="2"/>
      <c r="F34" s="2"/>
      <c r="G34" s="2"/>
      <c r="H34" s="2"/>
      <c r="I34" s="2"/>
      <c r="J34" s="2"/>
      <c r="K34" s="2"/>
      <c r="L34" s="2"/>
      <c r="M34" s="114"/>
      <c r="N34" s="92"/>
      <c r="O34" s="219"/>
      <c r="R34" s="11"/>
      <c r="S34" s="3"/>
    </row>
    <row r="35" spans="2:34" ht="15.75" customHeight="1">
      <c r="B35" s="220" t="s">
        <v>16</v>
      </c>
      <c r="C35" s="221"/>
      <c r="D35" s="92"/>
      <c r="E35" s="106"/>
      <c r="F35" s="114"/>
      <c r="G35" s="92"/>
      <c r="H35" s="106"/>
      <c r="I35" s="107"/>
      <c r="J35" s="92"/>
      <c r="K35" s="106"/>
      <c r="L35" s="114"/>
      <c r="M35" s="114"/>
      <c r="N35" s="92"/>
      <c r="O35" s="92"/>
      <c r="R35" s="11"/>
      <c r="S35" s="3"/>
    </row>
    <row r="36" spans="2:34" ht="15.75" customHeight="1" thickBot="1">
      <c r="B36" s="112"/>
      <c r="C36" s="214"/>
      <c r="D36" s="92"/>
      <c r="E36" s="544" t="s">
        <v>52</v>
      </c>
      <c r="F36" s="545"/>
      <c r="G36" s="92"/>
      <c r="H36" s="544" t="s">
        <v>53</v>
      </c>
      <c r="I36" s="545"/>
      <c r="J36" s="92"/>
      <c r="K36" s="549" t="s">
        <v>54</v>
      </c>
      <c r="L36" s="545"/>
      <c r="M36" s="114"/>
      <c r="N36" s="544" t="s">
        <v>59</v>
      </c>
      <c r="O36" s="545"/>
    </row>
    <row r="37" spans="2:34" ht="28.5" customHeight="1" thickBot="1">
      <c r="B37" s="215" t="s">
        <v>40</v>
      </c>
      <c r="C37" s="222" t="s">
        <v>60</v>
      </c>
      <c r="D37" s="92"/>
      <c r="E37" s="218" t="s">
        <v>56</v>
      </c>
      <c r="F37" s="218" t="s">
        <v>57</v>
      </c>
      <c r="G37" s="92"/>
      <c r="H37" s="218" t="s">
        <v>56</v>
      </c>
      <c r="I37" s="218" t="s">
        <v>57</v>
      </c>
      <c r="J37" s="92"/>
      <c r="K37" s="218" t="s">
        <v>56</v>
      </c>
      <c r="L37" s="218" t="s">
        <v>57</v>
      </c>
      <c r="M37" s="114"/>
      <c r="N37" s="218" t="s">
        <v>52</v>
      </c>
      <c r="O37" s="218" t="s">
        <v>53</v>
      </c>
      <c r="P37" s="327"/>
      <c r="Q37" s="5"/>
    </row>
    <row r="38" spans="2:34" ht="15" customHeight="1">
      <c r="B38" s="112">
        <v>2000</v>
      </c>
      <c r="C38" s="105">
        <v>4234</v>
      </c>
      <c r="D38" s="106"/>
      <c r="E38" s="106">
        <v>2516</v>
      </c>
      <c r="F38" s="107">
        <v>0.59399999999999997</v>
      </c>
      <c r="G38" s="92"/>
      <c r="H38" s="106">
        <v>1656</v>
      </c>
      <c r="I38" s="107">
        <v>0.39100000000000001</v>
      </c>
      <c r="J38" s="92"/>
      <c r="K38" s="106">
        <v>62</v>
      </c>
      <c r="L38" s="107">
        <v>1.4999999999999999E-2</v>
      </c>
      <c r="M38" s="114"/>
      <c r="N38" s="107">
        <v>0.54300000000000004</v>
      </c>
      <c r="O38" s="107">
        <v>0.52900000000000003</v>
      </c>
    </row>
    <row r="39" spans="2:34" ht="15" customHeight="1">
      <c r="B39" s="108">
        <v>2001</v>
      </c>
      <c r="C39" s="109">
        <v>4267</v>
      </c>
      <c r="D39" s="106"/>
      <c r="E39" s="110">
        <v>2445</v>
      </c>
      <c r="F39" s="111">
        <v>0.57299999999999995</v>
      </c>
      <c r="G39" s="92"/>
      <c r="H39" s="110">
        <v>1791</v>
      </c>
      <c r="I39" s="111">
        <v>0.42</v>
      </c>
      <c r="J39" s="92"/>
      <c r="K39" s="110">
        <v>31</v>
      </c>
      <c r="L39" s="111">
        <v>7.0000000000000001E-3</v>
      </c>
      <c r="M39" s="114"/>
      <c r="N39" s="111">
        <v>0.58499999999999996</v>
      </c>
      <c r="O39" s="111">
        <v>0.57999999999999996</v>
      </c>
      <c r="P39" s="61"/>
    </row>
    <row r="40" spans="2:34" ht="15" customHeight="1">
      <c r="B40" s="112">
        <v>2002</v>
      </c>
      <c r="C40" s="105">
        <v>4372</v>
      </c>
      <c r="D40" s="106"/>
      <c r="E40" s="106">
        <v>2491</v>
      </c>
      <c r="F40" s="107">
        <v>0.56999999999999995</v>
      </c>
      <c r="G40" s="92"/>
      <c r="H40" s="106">
        <v>1869</v>
      </c>
      <c r="I40" s="107">
        <v>0.42699999999999999</v>
      </c>
      <c r="J40" s="92"/>
      <c r="K40" s="106">
        <v>12</v>
      </c>
      <c r="L40" s="107">
        <v>3.0000000000000001E-3</v>
      </c>
      <c r="M40" s="114"/>
      <c r="N40" s="107">
        <v>0.58899999999999997</v>
      </c>
      <c r="O40" s="107">
        <v>0.56699999999999995</v>
      </c>
      <c r="P40" s="61"/>
      <c r="T40" s="12"/>
      <c r="U40" s="12"/>
      <c r="V40" s="542"/>
      <c r="W40" s="543"/>
      <c r="X40" s="543"/>
      <c r="Y40" s="543"/>
      <c r="Z40" s="543"/>
      <c r="AA40" s="543"/>
      <c r="AB40" s="12"/>
      <c r="AC40" s="12"/>
      <c r="AD40" s="12"/>
      <c r="AE40" s="12"/>
      <c r="AF40" s="12"/>
      <c r="AG40" s="12"/>
      <c r="AH40" s="12"/>
    </row>
    <row r="41" spans="2:34" ht="15" customHeight="1">
      <c r="B41" s="108">
        <v>2003</v>
      </c>
      <c r="C41" s="109">
        <v>4528</v>
      </c>
      <c r="D41" s="106"/>
      <c r="E41" s="110">
        <v>2530</v>
      </c>
      <c r="F41" s="111">
        <v>0.55900000000000005</v>
      </c>
      <c r="G41" s="92"/>
      <c r="H41" s="110">
        <v>1980</v>
      </c>
      <c r="I41" s="111">
        <v>0.437</v>
      </c>
      <c r="J41" s="92"/>
      <c r="K41" s="110">
        <v>18</v>
      </c>
      <c r="L41" s="111">
        <v>4.0000000000000001E-3</v>
      </c>
      <c r="M41" s="114"/>
      <c r="N41" s="111">
        <v>0.55700000000000005</v>
      </c>
      <c r="O41" s="111">
        <v>0.54700000000000004</v>
      </c>
      <c r="P41" s="61"/>
      <c r="T41" s="12"/>
      <c r="U41" s="12"/>
      <c r="V41" s="12"/>
      <c r="W41" s="12"/>
      <c r="X41" s="12"/>
      <c r="Y41" s="12"/>
      <c r="Z41" s="12"/>
      <c r="AA41" s="12"/>
      <c r="AB41" s="12"/>
      <c r="AC41" s="12"/>
      <c r="AD41" s="12"/>
      <c r="AE41" s="12"/>
      <c r="AF41" s="12"/>
      <c r="AG41" s="12"/>
      <c r="AH41" s="12"/>
    </row>
    <row r="42" spans="2:34" ht="15" customHeight="1">
      <c r="B42" s="112">
        <v>2004</v>
      </c>
      <c r="C42" s="105">
        <v>4457</v>
      </c>
      <c r="D42" s="106"/>
      <c r="E42" s="106">
        <v>2564</v>
      </c>
      <c r="F42" s="107">
        <v>0.57499999999999996</v>
      </c>
      <c r="G42" s="92"/>
      <c r="H42" s="106">
        <v>1891</v>
      </c>
      <c r="I42" s="107">
        <v>0.42399999999999999</v>
      </c>
      <c r="J42" s="92"/>
      <c r="K42" s="106">
        <v>2</v>
      </c>
      <c r="L42" s="107" t="s">
        <v>58</v>
      </c>
      <c r="M42" s="114"/>
      <c r="N42" s="107">
        <v>0.48499999999999999</v>
      </c>
      <c r="O42" s="107">
        <v>0.45700000000000002</v>
      </c>
      <c r="P42" s="61"/>
    </row>
    <row r="43" spans="2:34" ht="15" customHeight="1">
      <c r="B43" s="108">
        <v>2005</v>
      </c>
      <c r="C43" s="109">
        <v>4558</v>
      </c>
      <c r="D43" s="106"/>
      <c r="E43" s="110">
        <v>2544</v>
      </c>
      <c r="F43" s="111">
        <v>0.55800000000000005</v>
      </c>
      <c r="G43" s="92"/>
      <c r="H43" s="110">
        <v>1997</v>
      </c>
      <c r="I43" s="111">
        <v>0.438</v>
      </c>
      <c r="J43" s="92"/>
      <c r="K43" s="110">
        <v>17</v>
      </c>
      <c r="L43" s="111">
        <v>4.0000000000000001E-3</v>
      </c>
      <c r="M43" s="114"/>
      <c r="N43" s="111">
        <v>0.42599999999999999</v>
      </c>
      <c r="O43" s="111">
        <v>0.42099999999999999</v>
      </c>
      <c r="P43" s="61"/>
    </row>
    <row r="44" spans="2:34" ht="15" customHeight="1">
      <c r="B44" s="112">
        <v>2006</v>
      </c>
      <c r="C44" s="105">
        <v>4608</v>
      </c>
      <c r="D44" s="106"/>
      <c r="E44" s="106">
        <v>2608</v>
      </c>
      <c r="F44" s="107">
        <v>0.56599999999999995</v>
      </c>
      <c r="G44" s="92"/>
      <c r="H44" s="106">
        <v>1991</v>
      </c>
      <c r="I44" s="107">
        <v>0.432</v>
      </c>
      <c r="J44" s="92"/>
      <c r="K44" s="106">
        <v>9</v>
      </c>
      <c r="L44" s="107">
        <v>2E-3</v>
      </c>
      <c r="M44" s="114"/>
      <c r="N44" s="107">
        <v>0.38100000000000001</v>
      </c>
      <c r="O44" s="107">
        <v>0.35399999999999998</v>
      </c>
      <c r="P44" s="61"/>
    </row>
    <row r="45" spans="2:34" ht="15" customHeight="1">
      <c r="B45" s="108">
        <v>2007</v>
      </c>
      <c r="C45" s="109">
        <v>4618</v>
      </c>
      <c r="D45" s="106"/>
      <c r="E45" s="110">
        <v>2609</v>
      </c>
      <c r="F45" s="111">
        <v>0.56499999999999995</v>
      </c>
      <c r="G45" s="92"/>
      <c r="H45" s="110">
        <v>2004</v>
      </c>
      <c r="I45" s="111">
        <v>0.434</v>
      </c>
      <c r="J45" s="92"/>
      <c r="K45" s="110">
        <v>5</v>
      </c>
      <c r="L45" s="111">
        <v>1E-3</v>
      </c>
      <c r="M45" s="114"/>
      <c r="N45" s="111">
        <v>0.35599999999999998</v>
      </c>
      <c r="O45" s="111">
        <v>0.313</v>
      </c>
      <c r="P45" s="61"/>
    </row>
    <row r="46" spans="2:34" ht="15" customHeight="1">
      <c r="B46" s="112">
        <v>2008</v>
      </c>
      <c r="C46" s="105">
        <v>4794</v>
      </c>
      <c r="D46" s="106"/>
      <c r="E46" s="106">
        <v>2673</v>
      </c>
      <c r="F46" s="107">
        <v>0.55800000000000005</v>
      </c>
      <c r="G46" s="92"/>
      <c r="H46" s="106">
        <v>2120</v>
      </c>
      <c r="I46" s="107">
        <v>0.442</v>
      </c>
      <c r="J46" s="92"/>
      <c r="K46" s="106">
        <v>1</v>
      </c>
      <c r="L46" s="107" t="s">
        <v>58</v>
      </c>
      <c r="M46" s="114"/>
      <c r="N46" s="107">
        <v>0.41099999999999998</v>
      </c>
      <c r="O46" s="107">
        <v>0.374</v>
      </c>
      <c r="P46" s="61"/>
    </row>
    <row r="47" spans="2:34" ht="15" customHeight="1">
      <c r="B47" s="108">
        <v>2009</v>
      </c>
      <c r="C47" s="109">
        <v>4871</v>
      </c>
      <c r="D47" s="106"/>
      <c r="E47" s="110">
        <v>2599</v>
      </c>
      <c r="F47" s="111">
        <v>0.53400000000000003</v>
      </c>
      <c r="G47" s="92"/>
      <c r="H47" s="110">
        <v>2269</v>
      </c>
      <c r="I47" s="111">
        <v>0.46600000000000003</v>
      </c>
      <c r="J47" s="92"/>
      <c r="K47" s="110">
        <v>3</v>
      </c>
      <c r="L47" s="111" t="s">
        <v>58</v>
      </c>
      <c r="M47" s="114"/>
      <c r="N47" s="111">
        <v>0.40300000000000002</v>
      </c>
      <c r="O47" s="111">
        <v>0.39400000000000002</v>
      </c>
      <c r="P47" s="61"/>
      <c r="Q47" s="118"/>
      <c r="R47" s="118"/>
      <c r="S47" s="118"/>
    </row>
    <row r="48" spans="2:34" ht="15" customHeight="1">
      <c r="B48" s="112">
        <v>2010</v>
      </c>
      <c r="C48" s="105">
        <v>4947</v>
      </c>
      <c r="D48" s="106"/>
      <c r="E48" s="106">
        <v>2686</v>
      </c>
      <c r="F48" s="107">
        <v>0.54300000000000004</v>
      </c>
      <c r="G48" s="92"/>
      <c r="H48" s="106">
        <v>2260</v>
      </c>
      <c r="I48" s="107">
        <v>0.45700000000000002</v>
      </c>
      <c r="J48" s="92"/>
      <c r="K48" s="106">
        <v>1</v>
      </c>
      <c r="L48" s="107" t="s">
        <v>58</v>
      </c>
      <c r="M48" s="114"/>
      <c r="N48" s="107">
        <v>0.41699999999999998</v>
      </c>
      <c r="O48" s="107">
        <v>0.40699999999999997</v>
      </c>
      <c r="P48" s="61"/>
      <c r="Q48" s="118"/>
      <c r="R48" s="118"/>
      <c r="S48" s="118"/>
    </row>
    <row r="49" spans="2:20" ht="15" customHeight="1">
      <c r="B49" s="108">
        <v>2011</v>
      </c>
      <c r="C49" s="109">
        <v>5311</v>
      </c>
      <c r="D49" s="106"/>
      <c r="E49" s="110">
        <v>2854</v>
      </c>
      <c r="F49" s="111">
        <v>0.53700000000000003</v>
      </c>
      <c r="G49" s="92"/>
      <c r="H49" s="110">
        <v>2396</v>
      </c>
      <c r="I49" s="111">
        <v>0.45100000000000001</v>
      </c>
      <c r="J49" s="92"/>
      <c r="K49" s="110">
        <v>60</v>
      </c>
      <c r="L49" s="111">
        <v>1.0999999999999999E-2</v>
      </c>
      <c r="M49" s="114"/>
      <c r="N49" s="111">
        <v>0.45100000000000001</v>
      </c>
      <c r="O49" s="111">
        <v>0.432</v>
      </c>
      <c r="P49" s="61"/>
      <c r="Q49" s="119"/>
      <c r="R49" s="118"/>
      <c r="S49" s="118"/>
    </row>
    <row r="50" spans="2:20" ht="15" customHeight="1">
      <c r="B50" s="112">
        <v>2012</v>
      </c>
      <c r="C50" s="105">
        <v>5483</v>
      </c>
      <c r="D50" s="106"/>
      <c r="E50" s="106">
        <v>2865</v>
      </c>
      <c r="F50" s="107">
        <v>0.52300000000000002</v>
      </c>
      <c r="G50" s="92"/>
      <c r="H50" s="106">
        <v>2579</v>
      </c>
      <c r="I50" s="107">
        <v>0.47</v>
      </c>
      <c r="J50" s="92"/>
      <c r="K50" s="106">
        <v>39</v>
      </c>
      <c r="L50" s="107">
        <v>7.0000000000000001E-3</v>
      </c>
      <c r="M50" s="114"/>
      <c r="N50" s="107">
        <v>0.46500000000000002</v>
      </c>
      <c r="O50" s="107">
        <v>0.44600000000000001</v>
      </c>
      <c r="P50" s="61"/>
      <c r="Q50" s="119"/>
      <c r="R50" s="118"/>
      <c r="S50" s="118"/>
    </row>
    <row r="51" spans="2:20" ht="15" customHeight="1">
      <c r="B51" s="108">
        <v>2013</v>
      </c>
      <c r="C51" s="109">
        <v>5769</v>
      </c>
      <c r="D51" s="106"/>
      <c r="E51" s="110">
        <v>3045</v>
      </c>
      <c r="F51" s="111">
        <v>0.52800000000000002</v>
      </c>
      <c r="G51" s="92"/>
      <c r="H51" s="110">
        <v>2660</v>
      </c>
      <c r="I51" s="111">
        <v>0.46100000000000002</v>
      </c>
      <c r="J51" s="92"/>
      <c r="K51" s="110">
        <v>64</v>
      </c>
      <c r="L51" s="111">
        <v>1.0999999999999999E-2</v>
      </c>
      <c r="M51" s="114"/>
      <c r="N51" s="111">
        <v>0.48799999999999999</v>
      </c>
      <c r="O51" s="111">
        <v>0.46100000000000002</v>
      </c>
      <c r="P51" s="61"/>
      <c r="Q51" s="119"/>
      <c r="R51" s="118"/>
      <c r="S51" s="118"/>
    </row>
    <row r="52" spans="2:20" ht="15" customHeight="1">
      <c r="B52" s="112">
        <v>2014</v>
      </c>
      <c r="C52" s="105">
        <v>5892</v>
      </c>
      <c r="D52" s="106"/>
      <c r="E52" s="106">
        <v>3035</v>
      </c>
      <c r="F52" s="107">
        <v>0.51500000000000001</v>
      </c>
      <c r="G52" s="92"/>
      <c r="H52" s="106">
        <v>2818</v>
      </c>
      <c r="I52" s="107">
        <v>0.47799999999999998</v>
      </c>
      <c r="J52" s="92"/>
      <c r="K52" s="106">
        <v>39</v>
      </c>
      <c r="L52" s="107">
        <v>7.0000000000000001E-3</v>
      </c>
      <c r="M52" s="114"/>
      <c r="N52" s="107">
        <v>0.51200000000000001</v>
      </c>
      <c r="O52" s="107">
        <v>0.496</v>
      </c>
      <c r="P52" s="61"/>
      <c r="Q52" s="119"/>
      <c r="R52" s="118"/>
      <c r="S52" s="118"/>
    </row>
    <row r="53" spans="2:20" ht="15" customHeight="1">
      <c r="B53" s="108">
        <v>2015</v>
      </c>
      <c r="C53" s="109">
        <v>5943</v>
      </c>
      <c r="D53" s="106"/>
      <c r="E53" s="110">
        <v>3011</v>
      </c>
      <c r="F53" s="111">
        <v>0.50700000000000001</v>
      </c>
      <c r="G53" s="92"/>
      <c r="H53" s="110">
        <v>2893</v>
      </c>
      <c r="I53" s="111">
        <v>0.48699999999999999</v>
      </c>
      <c r="J53" s="92"/>
      <c r="K53" s="110">
        <v>39</v>
      </c>
      <c r="L53" s="111">
        <v>7.0000000000000001E-3</v>
      </c>
      <c r="M53" s="114"/>
      <c r="N53" s="111">
        <v>0.51600000000000001</v>
      </c>
      <c r="O53" s="111">
        <v>0.495</v>
      </c>
      <c r="P53" s="61"/>
      <c r="Q53" s="119"/>
      <c r="R53" s="118"/>
      <c r="S53" s="118"/>
    </row>
    <row r="54" spans="2:20" ht="15" customHeight="1">
      <c r="B54" s="112">
        <v>2016</v>
      </c>
      <c r="C54" s="105">
        <v>6100</v>
      </c>
      <c r="D54" s="106"/>
      <c r="E54" s="106">
        <v>3070</v>
      </c>
      <c r="F54" s="107">
        <v>0.503</v>
      </c>
      <c r="G54" s="92"/>
      <c r="H54" s="106">
        <v>2970</v>
      </c>
      <c r="I54" s="107">
        <v>0.48699999999999999</v>
      </c>
      <c r="J54" s="92"/>
      <c r="K54" s="106">
        <v>60</v>
      </c>
      <c r="L54" s="107">
        <v>0.01</v>
      </c>
      <c r="M54" s="114"/>
      <c r="N54" s="107">
        <v>0.52500000000000002</v>
      </c>
      <c r="O54" s="107">
        <v>0.49099999999999999</v>
      </c>
      <c r="P54" s="61"/>
      <c r="Q54" s="120"/>
      <c r="R54" s="118"/>
      <c r="S54" s="118"/>
      <c r="T54" s="61"/>
    </row>
    <row r="55" spans="2:20" ht="15" customHeight="1">
      <c r="B55" s="108">
        <v>2017</v>
      </c>
      <c r="C55" s="109">
        <v>6122</v>
      </c>
      <c r="D55" s="106"/>
      <c r="E55" s="110">
        <v>3071</v>
      </c>
      <c r="F55" s="111">
        <v>0.502</v>
      </c>
      <c r="G55" s="92"/>
      <c r="H55" s="110">
        <v>3049</v>
      </c>
      <c r="I55" s="111">
        <v>0.498</v>
      </c>
      <c r="J55" s="92"/>
      <c r="K55" s="110">
        <v>2</v>
      </c>
      <c r="L55" s="111" t="s">
        <v>58</v>
      </c>
      <c r="M55" s="114"/>
      <c r="N55" s="111">
        <v>0.53400000000000003</v>
      </c>
      <c r="O55" s="111">
        <v>0.498</v>
      </c>
      <c r="P55" s="61"/>
      <c r="Q55" s="119"/>
      <c r="R55" s="118"/>
      <c r="S55" s="118"/>
      <c r="T55" s="61"/>
    </row>
    <row r="56" spans="2:20" ht="15" customHeight="1">
      <c r="B56" s="112">
        <v>2018</v>
      </c>
      <c r="C56" s="105">
        <v>6163</v>
      </c>
      <c r="D56" s="106"/>
      <c r="E56" s="106">
        <v>3003</v>
      </c>
      <c r="F56" s="107">
        <v>0.48699999999999999</v>
      </c>
      <c r="G56" s="92"/>
      <c r="H56" s="106">
        <v>3115</v>
      </c>
      <c r="I56" s="107">
        <v>0.505</v>
      </c>
      <c r="J56" s="92"/>
      <c r="K56" s="106">
        <v>45</v>
      </c>
      <c r="L56" s="107">
        <v>7.0000000000000001E-3</v>
      </c>
      <c r="M56" s="114"/>
      <c r="N56" s="107">
        <v>0.56599999999999995</v>
      </c>
      <c r="O56" s="107">
        <v>0.52500000000000002</v>
      </c>
      <c r="P56" s="61"/>
      <c r="Q56" s="120"/>
      <c r="R56" s="118"/>
      <c r="S56" s="118"/>
    </row>
    <row r="57" spans="2:20" ht="15" customHeight="1">
      <c r="B57" s="108">
        <v>2019</v>
      </c>
      <c r="C57" s="109">
        <v>6231</v>
      </c>
      <c r="D57" s="106"/>
      <c r="E57" s="110">
        <v>2952</v>
      </c>
      <c r="F57" s="111">
        <v>0.47399999999999998</v>
      </c>
      <c r="G57" s="92"/>
      <c r="H57" s="110">
        <v>3273</v>
      </c>
      <c r="I57" s="111">
        <v>0.52500000000000002</v>
      </c>
      <c r="J57" s="92"/>
      <c r="K57" s="110">
        <v>6</v>
      </c>
      <c r="L57" s="111">
        <v>1E-3</v>
      </c>
      <c r="M57" s="114"/>
      <c r="N57" s="111">
        <v>0.57899999999999996</v>
      </c>
      <c r="O57" s="111">
        <v>0.54300000000000004</v>
      </c>
      <c r="P57" s="61"/>
      <c r="Q57" s="119"/>
      <c r="R57" s="118"/>
      <c r="S57" s="118"/>
    </row>
    <row r="58" spans="2:20" ht="15" customHeight="1">
      <c r="B58" s="112">
        <v>2020</v>
      </c>
      <c r="C58" s="105">
        <v>6257</v>
      </c>
      <c r="D58" s="106"/>
      <c r="E58" s="106">
        <v>2900</v>
      </c>
      <c r="F58" s="107">
        <v>0.46300000000000002</v>
      </c>
      <c r="G58" s="92"/>
      <c r="H58" s="106">
        <v>3356</v>
      </c>
      <c r="I58" s="107">
        <v>0.53600000000000003</v>
      </c>
      <c r="J58" s="92"/>
      <c r="K58" s="106">
        <v>1</v>
      </c>
      <c r="L58" s="107" t="s">
        <v>58</v>
      </c>
      <c r="M58" s="114"/>
      <c r="N58" s="107">
        <v>0.59399999999999997</v>
      </c>
      <c r="O58" s="107">
        <v>0.55300000000000005</v>
      </c>
      <c r="P58" s="61"/>
      <c r="Q58" s="71"/>
      <c r="R58" s="118"/>
      <c r="S58" s="118"/>
    </row>
    <row r="59" spans="2:20" ht="15" customHeight="1">
      <c r="B59" s="108">
        <v>2021</v>
      </c>
      <c r="C59" s="109">
        <v>6295</v>
      </c>
      <c r="D59" s="106"/>
      <c r="E59" s="110">
        <v>2784</v>
      </c>
      <c r="F59" s="111">
        <v>0.442</v>
      </c>
      <c r="G59" s="92"/>
      <c r="H59" s="110">
        <v>3525</v>
      </c>
      <c r="I59" s="111">
        <v>0.55900000000000005</v>
      </c>
      <c r="J59" s="92"/>
      <c r="K59" s="110">
        <v>18</v>
      </c>
      <c r="L59" s="111">
        <v>3.0000000000000001E-3</v>
      </c>
      <c r="M59" s="114"/>
      <c r="N59" s="111">
        <v>0.55700000000000005</v>
      </c>
      <c r="O59" s="111">
        <v>0.52500000000000002</v>
      </c>
      <c r="P59" s="61"/>
      <c r="Q59" s="71"/>
      <c r="R59" s="118"/>
      <c r="S59" s="118"/>
    </row>
    <row r="60" spans="2:20" s="343" customFormat="1" ht="15" customHeight="1">
      <c r="B60" s="341">
        <v>2022</v>
      </c>
      <c r="C60" s="253">
        <v>6328</v>
      </c>
      <c r="D60" s="352"/>
      <c r="E60" s="352">
        <v>2747</v>
      </c>
      <c r="F60" s="353">
        <v>0.434</v>
      </c>
      <c r="G60" s="347"/>
      <c r="H60" s="352">
        <v>3577</v>
      </c>
      <c r="I60" s="353">
        <v>0.56499999999999995</v>
      </c>
      <c r="J60" s="347"/>
      <c r="K60" s="352">
        <v>4</v>
      </c>
      <c r="L60" s="353" t="s">
        <v>58</v>
      </c>
      <c r="M60" s="346"/>
      <c r="N60" s="353">
        <v>0.58499999999999996</v>
      </c>
      <c r="O60" s="353">
        <v>0.55300000000000005</v>
      </c>
      <c r="P60" s="354"/>
      <c r="Q60" s="355"/>
      <c r="R60" s="356"/>
      <c r="S60" s="356"/>
    </row>
    <row r="61" spans="2:20" s="343" customFormat="1" ht="15" customHeight="1">
      <c r="B61" s="108">
        <v>2023</v>
      </c>
      <c r="C61" s="109">
        <v>6562</v>
      </c>
      <c r="D61" s="352"/>
      <c r="E61" s="110">
        <v>2782</v>
      </c>
      <c r="F61" s="111">
        <v>0.42399999999999999</v>
      </c>
      <c r="G61" s="347"/>
      <c r="H61" s="110">
        <v>3776</v>
      </c>
      <c r="I61" s="111">
        <v>0.57499999999999996</v>
      </c>
      <c r="J61" s="347"/>
      <c r="K61" s="110">
        <v>4</v>
      </c>
      <c r="L61" s="111" t="s">
        <v>58</v>
      </c>
      <c r="M61" s="346"/>
      <c r="N61" s="111">
        <v>0.60425716768027804</v>
      </c>
      <c r="O61" s="111">
        <v>0.5735115431348724</v>
      </c>
      <c r="P61" s="354"/>
      <c r="Q61" s="355"/>
      <c r="R61" s="356"/>
      <c r="S61" s="356"/>
    </row>
    <row r="62" spans="2:20" s="343" customFormat="1" ht="15" customHeight="1">
      <c r="B62" s="341">
        <v>2024</v>
      </c>
      <c r="C62" s="253">
        <v>6719</v>
      </c>
      <c r="D62" s="352"/>
      <c r="E62" s="352">
        <v>2808</v>
      </c>
      <c r="F62" s="353">
        <v>0.41799999999999998</v>
      </c>
      <c r="G62" s="347"/>
      <c r="H62" s="352">
        <v>3906</v>
      </c>
      <c r="I62" s="353">
        <v>0.58099999999999996</v>
      </c>
      <c r="J62" s="347"/>
      <c r="K62" s="352">
        <v>5</v>
      </c>
      <c r="L62" s="353">
        <v>1E-3</v>
      </c>
      <c r="M62" s="346"/>
      <c r="N62" s="353">
        <v>0.56399999999999995</v>
      </c>
      <c r="O62" s="353">
        <v>0.52100000000000002</v>
      </c>
      <c r="P62" s="354"/>
      <c r="Q62" s="355"/>
      <c r="R62" s="356"/>
      <c r="S62" s="356"/>
    </row>
    <row r="63" spans="2:20" ht="12.75" customHeight="1">
      <c r="E63" s="3"/>
      <c r="N63" s="52"/>
      <c r="O63" s="52"/>
      <c r="R63" s="118"/>
      <c r="S63" s="118"/>
    </row>
    <row r="64" spans="2:20" ht="14.25" customHeight="1">
      <c r="B64" s="75" t="s">
        <v>47</v>
      </c>
      <c r="C64" s="75"/>
      <c r="D64" s="75"/>
      <c r="E64" s="75"/>
      <c r="F64" s="75"/>
      <c r="G64" s="75"/>
      <c r="H64" s="75"/>
      <c r="I64" s="75"/>
      <c r="J64" s="75"/>
      <c r="K64" s="75"/>
      <c r="L64" s="75"/>
      <c r="M64" s="75"/>
      <c r="N64" s="75"/>
      <c r="O64" s="75"/>
      <c r="P64" s="75"/>
      <c r="Q64" s="75"/>
      <c r="R64" s="75"/>
      <c r="S64" s="118"/>
    </row>
    <row r="65" spans="2:19" ht="14.25" customHeight="1">
      <c r="B65" s="26" t="s">
        <v>48</v>
      </c>
      <c r="C65" s="75"/>
      <c r="D65" s="75"/>
      <c r="E65" s="75"/>
      <c r="F65" s="75"/>
      <c r="G65" s="75"/>
      <c r="H65" s="75"/>
      <c r="I65" s="75"/>
      <c r="J65" s="75"/>
      <c r="K65" s="75"/>
      <c r="L65" s="75"/>
      <c r="M65" s="75"/>
      <c r="N65" s="75"/>
      <c r="O65" s="75"/>
      <c r="P65" s="75"/>
      <c r="Q65" s="75"/>
      <c r="R65" s="75"/>
      <c r="S65" s="118"/>
    </row>
    <row r="66" spans="2:19" ht="14.25" customHeight="1">
      <c r="B66" s="548" t="s">
        <v>61</v>
      </c>
      <c r="C66" s="547"/>
      <c r="D66" s="547"/>
      <c r="E66" s="547"/>
      <c r="F66" s="547"/>
      <c r="G66" s="547"/>
      <c r="H66" s="547"/>
      <c r="I66" s="547"/>
      <c r="J66" s="547"/>
      <c r="K66" s="547"/>
      <c r="L66" s="547"/>
      <c r="M66" s="547"/>
      <c r="N66" s="547"/>
      <c r="O66" s="547"/>
      <c r="P66" s="75"/>
      <c r="Q66" s="75"/>
      <c r="R66" s="75"/>
      <c r="S66" s="118"/>
    </row>
    <row r="67" spans="2:19" ht="24.75" customHeight="1">
      <c r="B67" s="548" t="s">
        <v>46</v>
      </c>
      <c r="C67" s="547"/>
      <c r="D67" s="547"/>
      <c r="E67" s="547"/>
      <c r="F67" s="547"/>
      <c r="G67" s="547"/>
      <c r="H67" s="547"/>
      <c r="I67" s="547"/>
      <c r="J67" s="547"/>
      <c r="K67" s="547"/>
      <c r="L67" s="547"/>
      <c r="M67" s="547"/>
      <c r="N67" s="547"/>
      <c r="O67" s="547"/>
      <c r="P67" s="75"/>
      <c r="Q67" s="75"/>
      <c r="R67" s="75"/>
      <c r="S67" s="118"/>
    </row>
    <row r="68" spans="2:19">
      <c r="B68" s="21" t="s">
        <v>37</v>
      </c>
      <c r="C68" s="21"/>
      <c r="D68" s="21"/>
      <c r="E68" s="21"/>
      <c r="F68" s="21"/>
      <c r="G68" s="21"/>
      <c r="H68" s="21"/>
      <c r="I68" s="21"/>
      <c r="J68" s="21"/>
      <c r="K68" s="21"/>
      <c r="L68" s="21"/>
      <c r="M68" s="21"/>
      <c r="N68" s="21"/>
      <c r="O68" s="21"/>
      <c r="P68" s="21"/>
      <c r="Q68" s="21"/>
      <c r="R68" s="21"/>
    </row>
    <row r="69" spans="2:19">
      <c r="B69" s="21"/>
    </row>
    <row r="70" spans="2:19">
      <c r="B70" s="2"/>
    </row>
    <row r="72" spans="2:19">
      <c r="B72" s="21"/>
    </row>
    <row r="74" spans="2:19">
      <c r="B74" s="51"/>
      <c r="C74" s="31"/>
      <c r="D74" s="31"/>
      <c r="E74" s="31"/>
      <c r="F74" s="31"/>
      <c r="G74" s="31"/>
      <c r="H74" s="31"/>
      <c r="I74" s="31"/>
      <c r="J74" s="31"/>
      <c r="K74" s="31"/>
      <c r="L74" s="31"/>
      <c r="M74" s="31"/>
      <c r="N74" s="31"/>
      <c r="O74" s="31"/>
      <c r="P74" s="12"/>
    </row>
    <row r="75" spans="2:19">
      <c r="B75" s="51"/>
      <c r="C75" s="31"/>
      <c r="D75" s="31"/>
      <c r="E75" s="31"/>
      <c r="F75" s="31"/>
      <c r="G75" s="31"/>
      <c r="H75" s="31"/>
      <c r="I75" s="31"/>
      <c r="J75" s="31"/>
      <c r="K75" s="31"/>
      <c r="L75" s="31"/>
      <c r="M75" s="31"/>
      <c r="N75" s="31"/>
      <c r="O75" s="31"/>
      <c r="P75" s="12"/>
    </row>
  </sheetData>
  <sheetProtection algorithmName="SHA-512" hashValue="PysNgw5/kO9BZKpnQq8dZ13PgJH9gWGqEI3vqHxB3b3gZZO93Co5ckPC19CBfsj0wAYmT5J62+tOaK6JzM/+Gg==" saltValue="T+RfDWsD8SMtGCuPJ9uS6A==" spinCount="100000" sheet="1" objects="1" scenarios="1" autoFilter="0"/>
  <mergeCells count="11">
    <mergeCell ref="V40:AA40"/>
    <mergeCell ref="E7:F7"/>
    <mergeCell ref="H7:I7"/>
    <mergeCell ref="B3:O3"/>
    <mergeCell ref="B67:O67"/>
    <mergeCell ref="E36:F36"/>
    <mergeCell ref="H36:I36"/>
    <mergeCell ref="K7:L7"/>
    <mergeCell ref="K36:L36"/>
    <mergeCell ref="N36:O36"/>
    <mergeCell ref="B66:O66"/>
  </mergeCells>
  <hyperlinks>
    <hyperlink ref="B2" location="TABLE_OF_CONTENTS" display="Return to Table of Contents" xr:uid="{00000000-0004-0000-0300-000000000000}"/>
  </hyperlinks>
  <pageMargins left="0.5" right="0.5" top="0.25" bottom="1" header="0.5" footer="0.5"/>
  <pageSetup scale="95" orientation="landscape"/>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N56"/>
  <sheetViews>
    <sheetView showGridLines="0" zoomScaleNormal="100" workbookViewId="0">
      <selection activeCell="O26" sqref="O26"/>
    </sheetView>
  </sheetViews>
  <sheetFormatPr defaultColWidth="9.28515625" defaultRowHeight="12.75"/>
  <cols>
    <col min="1" max="1" width="5.5703125" style="2" customWidth="1"/>
    <col min="2" max="2" width="35" style="2" customWidth="1"/>
    <col min="3" max="3" width="1.5703125" style="2" customWidth="1"/>
    <col min="4" max="4" width="10.28515625" style="2" bestFit="1" customWidth="1"/>
    <col min="5" max="5" width="9.5703125" style="2" bestFit="1" customWidth="1"/>
    <col min="6" max="6" width="1.5703125" style="2" customWidth="1"/>
    <col min="7" max="7" width="9.28515625" style="2" customWidth="1"/>
    <col min="8" max="8" width="10.28515625" style="2" customWidth="1"/>
    <col min="9" max="9" width="1.5703125" style="2" customWidth="1"/>
    <col min="10" max="10" width="17.5703125" style="2" customWidth="1"/>
    <col min="11" max="11" width="9.28515625" style="2" customWidth="1"/>
    <col min="12" max="16384" width="9.28515625" style="2"/>
  </cols>
  <sheetData>
    <row r="2" spans="2:14" s="78" customFormat="1" ht="14.25" customHeight="1">
      <c r="B2" s="78" t="s">
        <v>4</v>
      </c>
    </row>
    <row r="3" spans="2:14" ht="15" customHeight="1">
      <c r="B3" s="550" t="s">
        <v>342</v>
      </c>
      <c r="C3" s="543"/>
      <c r="D3" s="543"/>
      <c r="E3" s="543"/>
      <c r="F3" s="543"/>
      <c r="G3" s="543"/>
      <c r="H3" s="543"/>
      <c r="I3" s="543"/>
      <c r="J3" s="543"/>
    </row>
    <row r="5" spans="2:14" ht="29.1" customHeight="1" thickBot="1">
      <c r="B5" s="223"/>
      <c r="C5" s="223"/>
      <c r="D5" s="549" t="s">
        <v>10</v>
      </c>
      <c r="E5" s="545"/>
      <c r="F5" s="92"/>
      <c r="G5" s="544" t="s">
        <v>16</v>
      </c>
      <c r="H5" s="545"/>
      <c r="I5" s="214"/>
      <c r="J5" s="92"/>
    </row>
    <row r="6" spans="2:14" ht="30.75" customHeight="1" thickBot="1">
      <c r="B6" s="215" t="s">
        <v>62</v>
      </c>
      <c r="C6" s="93"/>
      <c r="D6" s="224" t="s">
        <v>56</v>
      </c>
      <c r="E6" s="224" t="s">
        <v>57</v>
      </c>
      <c r="F6" s="92"/>
      <c r="G6" s="224" t="s">
        <v>56</v>
      </c>
      <c r="H6" s="224" t="s">
        <v>57</v>
      </c>
      <c r="I6" s="92"/>
      <c r="J6" s="222" t="s">
        <v>63</v>
      </c>
      <c r="L6" s="72"/>
      <c r="M6" s="72"/>
      <c r="N6" s="72"/>
    </row>
    <row r="7" spans="2:14" ht="14.25" customHeight="1">
      <c r="B7" s="94" t="s">
        <v>64</v>
      </c>
      <c r="C7" s="95"/>
      <c r="D7" s="454">
        <v>17</v>
      </c>
      <c r="E7" s="91">
        <v>1E-3</v>
      </c>
      <c r="F7" s="96"/>
      <c r="G7" s="454">
        <v>7</v>
      </c>
      <c r="H7" s="91">
        <v>1E-3</v>
      </c>
      <c r="I7" s="96"/>
      <c r="J7" s="492">
        <v>0.41176470588235292</v>
      </c>
      <c r="L7" s="12"/>
      <c r="M7" s="12"/>
      <c r="N7" s="12"/>
    </row>
    <row r="8" spans="2:14" ht="14.25" customHeight="1">
      <c r="B8" s="97" t="s">
        <v>65</v>
      </c>
      <c r="C8" s="98"/>
      <c r="D8" s="455">
        <v>2969</v>
      </c>
      <c r="E8" s="491">
        <v>0.23799999999999999</v>
      </c>
      <c r="F8" s="99"/>
      <c r="G8" s="455">
        <v>1682</v>
      </c>
      <c r="H8" s="491">
        <v>0.25</v>
      </c>
      <c r="I8" s="99"/>
      <c r="J8" s="491">
        <v>0.56652071404513304</v>
      </c>
      <c r="L8" s="12"/>
      <c r="M8" s="12"/>
      <c r="N8" s="12"/>
    </row>
    <row r="9" spans="2:14" ht="14.25" customHeight="1">
      <c r="B9" s="94" t="s">
        <v>66</v>
      </c>
      <c r="C9" s="95"/>
      <c r="D9" s="454">
        <v>847</v>
      </c>
      <c r="E9" s="492">
        <v>6.8000000000000005E-2</v>
      </c>
      <c r="F9" s="96"/>
      <c r="G9" s="454">
        <v>392</v>
      </c>
      <c r="H9" s="492">
        <v>5.8000000000000003E-2</v>
      </c>
      <c r="I9" s="96"/>
      <c r="J9" s="492">
        <v>0.46280991735537191</v>
      </c>
      <c r="L9" s="12"/>
      <c r="M9" s="12"/>
      <c r="N9" s="12"/>
    </row>
    <row r="10" spans="2:14" ht="14.25" customHeight="1">
      <c r="B10" s="97" t="s">
        <v>67</v>
      </c>
      <c r="C10" s="98"/>
      <c r="D10" s="455">
        <v>1500</v>
      </c>
      <c r="E10" s="491">
        <v>0.12</v>
      </c>
      <c r="F10" s="99"/>
      <c r="G10" s="455">
        <v>718</v>
      </c>
      <c r="H10" s="491">
        <v>0.107</v>
      </c>
      <c r="I10" s="99"/>
      <c r="J10" s="491">
        <v>0.47866666666666668</v>
      </c>
      <c r="L10" s="12"/>
      <c r="M10" s="12"/>
      <c r="N10" s="12"/>
    </row>
    <row r="11" spans="2:14" ht="28.5" customHeight="1">
      <c r="B11" s="94" t="s">
        <v>68</v>
      </c>
      <c r="C11" s="95"/>
      <c r="D11" s="454">
        <v>13</v>
      </c>
      <c r="E11" s="91">
        <v>1E-3</v>
      </c>
      <c r="F11" s="96"/>
      <c r="G11" s="454">
        <v>7</v>
      </c>
      <c r="H11" s="91">
        <v>7.6000000000000004E-4</v>
      </c>
      <c r="I11" s="96"/>
      <c r="J11" s="492">
        <v>0.53846153846153844</v>
      </c>
      <c r="L11" s="12"/>
      <c r="M11" s="12"/>
      <c r="N11" s="12"/>
    </row>
    <row r="12" spans="2:14" ht="14.25" customHeight="1">
      <c r="B12" s="97" t="s">
        <v>69</v>
      </c>
      <c r="C12" s="98"/>
      <c r="D12" s="455">
        <v>5386</v>
      </c>
      <c r="E12" s="491">
        <v>0.43099999999999999</v>
      </c>
      <c r="F12" s="99"/>
      <c r="G12" s="455">
        <v>3123</v>
      </c>
      <c r="H12" s="491">
        <v>0.46500000000000002</v>
      </c>
      <c r="I12" s="99"/>
      <c r="J12" s="491">
        <v>0.57983661344225768</v>
      </c>
      <c r="L12" s="12"/>
      <c r="M12" s="12"/>
      <c r="N12" s="12"/>
    </row>
    <row r="13" spans="2:14" ht="14.25" customHeight="1">
      <c r="B13" s="100" t="s">
        <v>70</v>
      </c>
      <c r="C13" s="98"/>
      <c r="D13" s="456">
        <v>529</v>
      </c>
      <c r="E13" s="493">
        <v>4.2000000000000003E-2</v>
      </c>
      <c r="F13" s="101"/>
      <c r="G13" s="456">
        <v>293</v>
      </c>
      <c r="H13" s="493">
        <v>4.3999999999999997E-2</v>
      </c>
      <c r="I13" s="101"/>
      <c r="J13" s="493">
        <v>0.55387523629489599</v>
      </c>
      <c r="L13" s="12"/>
      <c r="M13" s="12"/>
      <c r="N13" s="12"/>
    </row>
    <row r="14" spans="2:14" ht="14.25">
      <c r="B14" s="97" t="s">
        <v>34</v>
      </c>
      <c r="C14" s="98"/>
      <c r="D14" s="455">
        <v>383</v>
      </c>
      <c r="E14" s="491">
        <v>3.1E-2</v>
      </c>
      <c r="F14" s="99"/>
      <c r="G14" s="455">
        <v>211</v>
      </c>
      <c r="H14" s="491">
        <v>3.1E-2</v>
      </c>
      <c r="I14" s="99"/>
      <c r="J14" s="491">
        <v>0.55091383812010442</v>
      </c>
      <c r="L14" s="12"/>
      <c r="M14" s="12"/>
      <c r="N14" s="12"/>
    </row>
    <row r="15" spans="2:14" ht="15" customHeight="1" thickBot="1">
      <c r="B15" s="102" t="s">
        <v>35</v>
      </c>
      <c r="C15" s="98"/>
      <c r="D15" s="456">
        <v>847</v>
      </c>
      <c r="E15" s="494">
        <v>6.8000000000000005E-2</v>
      </c>
      <c r="F15" s="103"/>
      <c r="G15" s="456">
        <v>286</v>
      </c>
      <c r="H15" s="494">
        <v>4.2999999999999997E-2</v>
      </c>
      <c r="I15" s="103"/>
      <c r="J15" s="494">
        <v>0.33766233766233766</v>
      </c>
      <c r="L15" s="12"/>
      <c r="M15" s="12"/>
      <c r="N15" s="12"/>
    </row>
    <row r="16" spans="2:14" ht="15.75" customHeight="1" thickBot="1">
      <c r="B16" s="225" t="s">
        <v>71</v>
      </c>
      <c r="C16" s="93"/>
      <c r="D16" s="316">
        <f>SUM(D7:D15)</f>
        <v>12491</v>
      </c>
      <c r="E16" s="495">
        <f>SUM(E7:E15)</f>
        <v>1</v>
      </c>
      <c r="F16" s="226"/>
      <c r="G16" s="316">
        <f>SUM(G7:G15)</f>
        <v>6719</v>
      </c>
      <c r="H16" s="495">
        <f>SUM(H7:H15)</f>
        <v>0.99976000000000009</v>
      </c>
      <c r="I16" s="226"/>
      <c r="J16" s="495">
        <v>0.53800000000000003</v>
      </c>
      <c r="L16" s="12"/>
    </row>
    <row r="17" spans="1:10">
      <c r="B17" s="10"/>
      <c r="C17" s="10"/>
      <c r="D17" s="10"/>
      <c r="E17" s="10"/>
      <c r="F17" s="10"/>
      <c r="G17" s="10"/>
      <c r="H17" s="10"/>
      <c r="I17" s="10"/>
      <c r="J17" s="10"/>
    </row>
    <row r="18" spans="1:10">
      <c r="B18" s="75" t="s">
        <v>47</v>
      </c>
      <c r="C18" s="75"/>
      <c r="D18" s="75"/>
      <c r="E18" s="75"/>
      <c r="F18" s="75"/>
      <c r="G18" s="75"/>
      <c r="H18" s="75"/>
      <c r="I18" s="75"/>
      <c r="J18" s="75"/>
    </row>
    <row r="19" spans="1:10">
      <c r="B19" s="26" t="s">
        <v>72</v>
      </c>
      <c r="C19" s="75"/>
      <c r="D19" s="75"/>
      <c r="E19" s="75"/>
      <c r="F19" s="75"/>
      <c r="G19" s="75"/>
      <c r="H19" s="75"/>
      <c r="I19" s="75"/>
      <c r="J19" s="75"/>
    </row>
    <row r="20" spans="1:10" ht="22.5" customHeight="1">
      <c r="B20" s="552" t="s">
        <v>73</v>
      </c>
      <c r="C20" s="553"/>
      <c r="D20" s="553"/>
      <c r="E20" s="553"/>
      <c r="F20" s="553"/>
      <c r="G20" s="553"/>
      <c r="H20" s="553"/>
      <c r="I20" s="553"/>
      <c r="J20" s="553"/>
    </row>
    <row r="21" spans="1:10" ht="19.5" customHeight="1">
      <c r="B21" s="548" t="s">
        <v>46</v>
      </c>
      <c r="C21" s="543"/>
      <c r="D21" s="543"/>
      <c r="E21" s="543"/>
      <c r="F21" s="543"/>
      <c r="G21" s="543"/>
      <c r="H21" s="543"/>
      <c r="I21" s="543"/>
      <c r="J21" s="543"/>
    </row>
    <row r="22" spans="1:10">
      <c r="B22" s="551" t="s">
        <v>37</v>
      </c>
      <c r="C22" s="543"/>
      <c r="D22" s="543"/>
      <c r="E22" s="543"/>
      <c r="F22" s="543"/>
      <c r="G22" s="543"/>
      <c r="H22" s="543"/>
      <c r="I22" s="543"/>
      <c r="J22" s="543"/>
    </row>
    <row r="25" spans="1:10">
      <c r="B25" s="12"/>
      <c r="C25" s="12"/>
      <c r="D25" s="12"/>
      <c r="E25" s="12"/>
      <c r="F25" s="12"/>
      <c r="G25" s="12"/>
      <c r="H25" s="12"/>
      <c r="I25" s="12"/>
      <c r="J25" s="12"/>
    </row>
    <row r="26" spans="1:10">
      <c r="B26" s="12"/>
      <c r="C26" s="12"/>
      <c r="D26" s="12"/>
      <c r="E26" s="12"/>
      <c r="F26" s="12"/>
      <c r="G26" s="12"/>
      <c r="H26" s="12"/>
      <c r="I26" s="12"/>
      <c r="J26" s="12"/>
    </row>
    <row r="27" spans="1:10">
      <c r="B27" s="12"/>
      <c r="C27" s="12"/>
      <c r="D27" s="12"/>
      <c r="E27" s="12"/>
      <c r="F27" s="12"/>
      <c r="G27" s="12"/>
      <c r="H27" s="12"/>
      <c r="I27" s="12"/>
      <c r="J27" s="12"/>
    </row>
    <row r="28" spans="1:10">
      <c r="B28" s="12"/>
      <c r="C28" s="12"/>
      <c r="D28" s="12"/>
      <c r="E28" s="12"/>
      <c r="F28" s="12"/>
      <c r="G28" s="12"/>
      <c r="H28" s="12"/>
      <c r="I28" s="12"/>
      <c r="J28" s="12"/>
    </row>
    <row r="29" spans="1:10">
      <c r="A29" s="12"/>
      <c r="B29" s="12"/>
      <c r="C29" s="12"/>
      <c r="D29" s="12"/>
      <c r="E29" s="12"/>
      <c r="F29" s="12"/>
      <c r="G29" s="12"/>
      <c r="H29" s="12"/>
      <c r="I29" s="12"/>
      <c r="J29" s="12"/>
    </row>
    <row r="30" spans="1:10">
      <c r="A30" s="12"/>
      <c r="B30" s="12"/>
      <c r="C30" s="12"/>
      <c r="D30" s="12"/>
      <c r="E30" s="12"/>
      <c r="F30" s="12"/>
      <c r="G30" s="12"/>
      <c r="H30" s="12"/>
      <c r="I30" s="12"/>
      <c r="J30" s="12"/>
    </row>
    <row r="31" spans="1:10">
      <c r="A31" s="12"/>
      <c r="B31" s="12"/>
      <c r="C31" s="12"/>
      <c r="D31" s="12"/>
      <c r="E31" s="12"/>
      <c r="F31" s="12"/>
      <c r="G31" s="12"/>
      <c r="H31" s="12"/>
      <c r="I31" s="12"/>
      <c r="J31" s="12"/>
    </row>
    <row r="32" spans="1:10">
      <c r="A32" s="12"/>
      <c r="B32" s="12"/>
      <c r="C32" s="12"/>
      <c r="D32" s="12"/>
      <c r="E32" s="12"/>
      <c r="F32" s="12"/>
      <c r="G32" s="12"/>
      <c r="H32" s="12"/>
      <c r="I32" s="12"/>
      <c r="J32" s="12"/>
    </row>
    <row r="33" spans="1:10">
      <c r="A33" s="12"/>
      <c r="B33" s="12"/>
      <c r="C33" s="12"/>
      <c r="D33" s="12"/>
      <c r="E33" s="12"/>
      <c r="F33" s="12"/>
      <c r="G33" s="12"/>
      <c r="H33" s="12"/>
      <c r="I33" s="12"/>
      <c r="J33" s="12"/>
    </row>
    <row r="34" spans="1:10">
      <c r="A34" s="12"/>
      <c r="B34" s="12"/>
      <c r="C34" s="12"/>
      <c r="D34" s="12"/>
      <c r="E34" s="12"/>
      <c r="F34" s="12"/>
      <c r="G34" s="12"/>
      <c r="H34" s="12"/>
      <c r="I34" s="12"/>
      <c r="J34" s="12"/>
    </row>
    <row r="35" spans="1:10">
      <c r="A35" s="12"/>
      <c r="B35" s="12"/>
      <c r="D35" s="12"/>
      <c r="E35" s="12"/>
      <c r="F35" s="12"/>
      <c r="G35" s="12"/>
      <c r="H35" s="12"/>
      <c r="I35" s="12"/>
      <c r="J35" s="12"/>
    </row>
    <row r="36" spans="1:10">
      <c r="A36" s="12"/>
      <c r="B36" s="12"/>
      <c r="D36" s="12"/>
      <c r="E36" s="59"/>
      <c r="F36" s="12"/>
      <c r="G36" s="12"/>
      <c r="H36" s="59"/>
      <c r="I36" s="12"/>
      <c r="J36" s="12"/>
    </row>
    <row r="37" spans="1:10">
      <c r="A37" s="12"/>
      <c r="B37" s="12"/>
      <c r="D37" s="12"/>
      <c r="E37" s="59"/>
      <c r="F37" s="12"/>
      <c r="G37" s="12"/>
      <c r="H37" s="59"/>
      <c r="I37" s="12"/>
      <c r="J37" s="12"/>
    </row>
    <row r="38" spans="1:10">
      <c r="A38" s="12"/>
      <c r="B38" s="12"/>
      <c r="D38" s="12"/>
      <c r="E38" s="59"/>
      <c r="F38" s="12"/>
      <c r="G38" s="12"/>
      <c r="H38" s="59"/>
      <c r="I38" s="12"/>
      <c r="J38" s="12"/>
    </row>
    <row r="39" spans="1:10">
      <c r="A39" s="12"/>
      <c r="D39" s="12"/>
      <c r="E39" s="59"/>
      <c r="G39" s="12"/>
      <c r="H39" s="59"/>
      <c r="J39" s="12"/>
    </row>
    <row r="40" spans="1:10">
      <c r="A40" s="12"/>
      <c r="D40" s="12"/>
      <c r="E40" s="59"/>
      <c r="G40" s="12"/>
      <c r="H40" s="59"/>
      <c r="J40" s="12"/>
    </row>
    <row r="41" spans="1:10">
      <c r="A41" s="12"/>
      <c r="D41" s="12"/>
      <c r="E41" s="59"/>
      <c r="G41" s="12"/>
      <c r="H41" s="59"/>
      <c r="J41" s="12"/>
    </row>
    <row r="42" spans="1:10">
      <c r="A42" s="12"/>
      <c r="D42" s="12"/>
      <c r="E42" s="59"/>
      <c r="G42" s="12"/>
      <c r="H42" s="59"/>
      <c r="J42" s="12"/>
    </row>
    <row r="43" spans="1:10">
      <c r="D43" s="12"/>
      <c r="E43" s="59"/>
      <c r="G43" s="12"/>
      <c r="H43" s="59"/>
      <c r="J43" s="12"/>
    </row>
    <row r="44" spans="1:10">
      <c r="D44" s="12"/>
      <c r="E44" s="59"/>
      <c r="G44" s="12"/>
      <c r="H44" s="59"/>
      <c r="J44" s="12"/>
    </row>
    <row r="45" spans="1:10">
      <c r="D45" s="12"/>
      <c r="E45" s="59"/>
      <c r="G45" s="12"/>
      <c r="H45" s="59"/>
      <c r="J45" s="12"/>
    </row>
    <row r="46" spans="1:10">
      <c r="D46" s="58"/>
      <c r="E46" s="58"/>
    </row>
    <row r="47" spans="1:10">
      <c r="D47" s="58"/>
      <c r="E47" s="12"/>
      <c r="H47" s="12"/>
      <c r="J47" s="12"/>
    </row>
    <row r="48" spans="1:10">
      <c r="D48" s="58"/>
      <c r="E48" s="12"/>
      <c r="H48" s="12"/>
      <c r="J48" s="12"/>
    </row>
    <row r="49" spans="4:10">
      <c r="D49" s="58"/>
      <c r="E49" s="12"/>
      <c r="H49" s="12"/>
      <c r="J49" s="12"/>
    </row>
    <row r="50" spans="4:10">
      <c r="D50" s="58"/>
      <c r="E50" s="12"/>
      <c r="H50" s="12"/>
      <c r="J50" s="12"/>
    </row>
    <row r="51" spans="4:10">
      <c r="D51" s="58"/>
      <c r="E51" s="12"/>
      <c r="H51" s="12"/>
      <c r="J51" s="12"/>
    </row>
    <row r="52" spans="4:10">
      <c r="D52" s="58"/>
      <c r="E52" s="12"/>
      <c r="H52" s="12"/>
      <c r="J52" s="12"/>
    </row>
    <row r="53" spans="4:10">
      <c r="D53" s="58"/>
      <c r="E53" s="12"/>
      <c r="H53" s="12"/>
      <c r="J53" s="12"/>
    </row>
    <row r="54" spans="4:10">
      <c r="D54" s="12"/>
      <c r="E54" s="12"/>
      <c r="H54" s="12"/>
      <c r="J54" s="12"/>
    </row>
    <row r="55" spans="4:10">
      <c r="D55" s="12"/>
      <c r="E55" s="12"/>
      <c r="H55" s="12"/>
      <c r="J55" s="12"/>
    </row>
    <row r="56" spans="4:10">
      <c r="E56" s="12"/>
      <c r="H56" s="12"/>
      <c r="J56" s="12"/>
    </row>
  </sheetData>
  <sheetProtection algorithmName="SHA-512" hashValue="qKlml1a6QJfWzVXVu+4sdS5OUAveEnl5iNiLQ2Mggo07gfXmuK2rENnOeBYFl4ZE2Qf1y1dA6BdGXS6FsRVNLg==" saltValue="whrzlWXBa1NOhtqGPjV2QA==" spinCount="100000" sheet="1" objects="1" scenarios="1" autoFilter="0"/>
  <mergeCells count="6">
    <mergeCell ref="B3:J3"/>
    <mergeCell ref="B22:J22"/>
    <mergeCell ref="D5:E5"/>
    <mergeCell ref="G5:H5"/>
    <mergeCell ref="B21:J21"/>
    <mergeCell ref="B20:J20"/>
  </mergeCells>
  <hyperlinks>
    <hyperlink ref="B2" location="TABLE_OF_CONTENTS" display="Return to Table of Contents" xr:uid="{00000000-0004-0000-0400-000000000000}"/>
  </hyperlinks>
  <pageMargins left="0.5" right="0.5" top="0.25" bottom="1" header="0.5" footer="0.5"/>
  <pageSetup scale="9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B1:AB86"/>
  <sheetViews>
    <sheetView showGridLines="0" zoomScale="80" zoomScaleNormal="80" workbookViewId="0">
      <selection activeCell="B2" sqref="B2"/>
    </sheetView>
  </sheetViews>
  <sheetFormatPr defaultColWidth="9.28515625" defaultRowHeight="12.75"/>
  <cols>
    <col min="1" max="1" width="5.5703125" style="1" customWidth="1"/>
    <col min="2" max="2" width="47.7109375" style="1" customWidth="1"/>
    <col min="3" max="4" width="8.28515625" style="1" customWidth="1"/>
    <col min="5" max="5" width="8.85546875" style="1" customWidth="1"/>
    <col min="6" max="6" width="8.7109375" style="1" customWidth="1"/>
    <col min="7" max="7" width="9" style="1" customWidth="1"/>
    <col min="8" max="8" width="8.85546875" style="1" customWidth="1"/>
    <col min="9" max="9" width="9.140625" style="1" customWidth="1"/>
    <col min="10" max="10" width="9" style="1" customWidth="1"/>
    <col min="11" max="11" width="8.85546875" style="1" customWidth="1"/>
    <col min="12" max="13" width="10.140625" style="1" customWidth="1"/>
    <col min="14" max="14" width="10.28515625" style="1" customWidth="1"/>
    <col min="15" max="16" width="9" style="15" customWidth="1"/>
    <col min="17" max="17" width="9.42578125" style="1" customWidth="1"/>
    <col min="18" max="18" width="8.85546875" style="1" customWidth="1"/>
    <col min="19" max="19" width="9.140625" style="1" customWidth="1"/>
    <col min="20" max="21" width="8.85546875" style="1" customWidth="1"/>
    <col min="22" max="22" width="8.7109375" style="14" customWidth="1"/>
    <col min="23" max="23" width="9" style="1" customWidth="1"/>
    <col min="24" max="24" width="8.7109375" style="14" customWidth="1"/>
    <col min="25" max="25" width="9" style="14" customWidth="1"/>
    <col min="26" max="27" width="9.28515625" style="1" customWidth="1"/>
    <col min="28" max="16384" width="9.28515625" style="1"/>
  </cols>
  <sheetData>
    <row r="1" spans="2:28" ht="12.75" customHeight="1"/>
    <row r="2" spans="2:28" s="78" customFormat="1" ht="15" customHeight="1">
      <c r="B2" s="78" t="s">
        <v>4</v>
      </c>
    </row>
    <row r="3" spans="2:28" ht="25.35" customHeight="1">
      <c r="B3" s="209" t="s">
        <v>343</v>
      </c>
      <c r="C3" s="19"/>
      <c r="D3" s="19"/>
      <c r="E3" s="19"/>
      <c r="F3" s="19"/>
      <c r="G3" s="19"/>
      <c r="H3" s="19"/>
      <c r="I3" s="19"/>
      <c r="J3" s="19"/>
      <c r="K3" s="19"/>
      <c r="L3" s="19"/>
      <c r="M3" s="19"/>
      <c r="N3" s="19"/>
    </row>
    <row r="4" spans="2:28" ht="15" customHeight="1">
      <c r="B4" s="209"/>
      <c r="C4" s="19"/>
      <c r="D4" s="19"/>
      <c r="E4" s="19"/>
      <c r="F4" s="19"/>
      <c r="G4" s="19"/>
      <c r="H4" s="19"/>
      <c r="I4" s="19"/>
      <c r="J4" s="19"/>
      <c r="K4" s="19"/>
      <c r="L4" s="19"/>
      <c r="M4" s="19"/>
      <c r="N4" s="19"/>
    </row>
    <row r="5" spans="2:28" ht="15" customHeight="1">
      <c r="M5" s="32"/>
      <c r="N5" s="32"/>
      <c r="O5" s="16"/>
      <c r="P5" s="16"/>
    </row>
    <row r="6" spans="2:28" ht="15.75" customHeight="1" thickBot="1">
      <c r="B6" s="227" t="s">
        <v>10</v>
      </c>
      <c r="C6" s="228">
        <v>2000</v>
      </c>
      <c r="D6" s="228">
        <v>2001</v>
      </c>
      <c r="E6" s="228">
        <v>2002</v>
      </c>
      <c r="F6" s="228">
        <v>2003</v>
      </c>
      <c r="G6" s="228">
        <v>2004</v>
      </c>
      <c r="H6" s="228">
        <v>2005</v>
      </c>
      <c r="I6" s="228">
        <v>2006</v>
      </c>
      <c r="J6" s="228">
        <v>2007</v>
      </c>
      <c r="K6" s="228">
        <v>2008</v>
      </c>
      <c r="L6" s="228">
        <v>2009</v>
      </c>
      <c r="M6" s="228">
        <v>2010</v>
      </c>
      <c r="N6" s="228">
        <v>2011</v>
      </c>
      <c r="O6" s="228">
        <v>2012</v>
      </c>
      <c r="P6" s="228">
        <v>2013</v>
      </c>
      <c r="Q6" s="228">
        <v>2014</v>
      </c>
      <c r="R6" s="228">
        <v>2015</v>
      </c>
      <c r="S6" s="228">
        <v>2016</v>
      </c>
      <c r="T6" s="228">
        <v>2017</v>
      </c>
      <c r="U6" s="228">
        <v>2018</v>
      </c>
      <c r="V6" s="228">
        <v>2019</v>
      </c>
      <c r="W6" s="228">
        <v>2020</v>
      </c>
      <c r="X6" s="228">
        <v>2021</v>
      </c>
      <c r="Y6" s="228">
        <v>2022</v>
      </c>
      <c r="Z6" s="228">
        <v>2023</v>
      </c>
      <c r="AA6" s="228">
        <v>2024</v>
      </c>
    </row>
    <row r="7" spans="2:28" ht="14.25" customHeight="1">
      <c r="B7" s="121" t="s">
        <v>64</v>
      </c>
      <c r="C7" s="122">
        <v>45</v>
      </c>
      <c r="D7" s="122">
        <v>38</v>
      </c>
      <c r="E7" s="122">
        <v>49</v>
      </c>
      <c r="F7" s="122">
        <v>56</v>
      </c>
      <c r="G7" s="122">
        <v>68</v>
      </c>
      <c r="H7" s="122">
        <v>76</v>
      </c>
      <c r="I7" s="122">
        <v>92</v>
      </c>
      <c r="J7" s="122">
        <v>79</v>
      </c>
      <c r="K7" s="122">
        <v>77</v>
      </c>
      <c r="L7" s="122">
        <v>66</v>
      </c>
      <c r="M7" s="122">
        <v>38</v>
      </c>
      <c r="N7" s="122">
        <v>39</v>
      </c>
      <c r="O7" s="122">
        <v>24</v>
      </c>
      <c r="P7" s="122">
        <v>36</v>
      </c>
      <c r="Q7" s="122">
        <v>40</v>
      </c>
      <c r="R7" s="122">
        <v>29</v>
      </c>
      <c r="S7" s="122">
        <v>29</v>
      </c>
      <c r="T7" s="122">
        <v>42</v>
      </c>
      <c r="U7" s="122">
        <v>23</v>
      </c>
      <c r="V7" s="122">
        <v>16</v>
      </c>
      <c r="W7" s="41">
        <v>22</v>
      </c>
      <c r="X7" s="122">
        <v>19</v>
      </c>
      <c r="Y7" s="122">
        <v>20</v>
      </c>
      <c r="Z7" s="122">
        <v>26</v>
      </c>
      <c r="AA7" s="122">
        <v>17</v>
      </c>
    </row>
    <row r="8" spans="2:28" ht="14.25" customHeight="1">
      <c r="B8" s="121" t="s">
        <v>66</v>
      </c>
      <c r="C8" s="122">
        <v>391</v>
      </c>
      <c r="D8" s="122">
        <v>428</v>
      </c>
      <c r="E8" s="122">
        <v>425</v>
      </c>
      <c r="F8" s="122">
        <v>495</v>
      </c>
      <c r="G8" s="122">
        <v>551</v>
      </c>
      <c r="H8" s="122">
        <v>666</v>
      </c>
      <c r="I8" s="122">
        <v>743</v>
      </c>
      <c r="J8" s="122">
        <v>807</v>
      </c>
      <c r="K8" s="122">
        <v>717</v>
      </c>
      <c r="L8" s="122">
        <v>718</v>
      </c>
      <c r="M8" s="122">
        <v>694</v>
      </c>
      <c r="N8" s="122">
        <v>692</v>
      </c>
      <c r="O8" s="122">
        <v>684</v>
      </c>
      <c r="P8" s="122">
        <v>635</v>
      </c>
      <c r="Q8" s="122">
        <v>581</v>
      </c>
      <c r="R8" s="122">
        <v>652</v>
      </c>
      <c r="S8" s="122">
        <v>694</v>
      </c>
      <c r="T8" s="122">
        <v>730</v>
      </c>
      <c r="U8" s="122">
        <v>714</v>
      </c>
      <c r="V8" s="122">
        <v>717</v>
      </c>
      <c r="W8" s="453">
        <v>755</v>
      </c>
      <c r="X8" s="122">
        <v>899</v>
      </c>
      <c r="Y8" s="122">
        <v>783</v>
      </c>
      <c r="Z8" s="454">
        <v>781</v>
      </c>
      <c r="AA8" s="454">
        <v>847</v>
      </c>
      <c r="AB8" s="362"/>
    </row>
    <row r="9" spans="2:28" ht="14.25" customHeight="1">
      <c r="B9" s="121" t="s">
        <v>67</v>
      </c>
      <c r="C9" s="122">
        <v>506</v>
      </c>
      <c r="D9" s="122">
        <v>466</v>
      </c>
      <c r="E9" s="122">
        <v>488</v>
      </c>
      <c r="F9" s="122">
        <v>452</v>
      </c>
      <c r="G9" s="122">
        <v>554</v>
      </c>
      <c r="H9" s="122">
        <v>629</v>
      </c>
      <c r="I9" s="122">
        <v>715</v>
      </c>
      <c r="J9" s="122">
        <v>838</v>
      </c>
      <c r="K9" s="122">
        <v>627</v>
      </c>
      <c r="L9" s="122">
        <v>743</v>
      </c>
      <c r="M9" s="122">
        <v>859</v>
      </c>
      <c r="N9" s="122">
        <v>880</v>
      </c>
      <c r="O9" s="122">
        <v>925</v>
      </c>
      <c r="P9" s="122">
        <v>946</v>
      </c>
      <c r="Q9" s="122">
        <v>965</v>
      </c>
      <c r="R9" s="122">
        <v>1107</v>
      </c>
      <c r="S9" s="122">
        <v>1098</v>
      </c>
      <c r="T9" s="122">
        <v>1112</v>
      </c>
      <c r="U9" s="122">
        <v>1213</v>
      </c>
      <c r="V9" s="122">
        <v>1194</v>
      </c>
      <c r="W9" s="453">
        <v>1204</v>
      </c>
      <c r="X9" s="122">
        <v>1370</v>
      </c>
      <c r="Y9" s="122">
        <v>1250</v>
      </c>
      <c r="Z9" s="122">
        <v>1306</v>
      </c>
      <c r="AA9" s="122">
        <v>1500</v>
      </c>
      <c r="AB9" s="362"/>
    </row>
    <row r="10" spans="2:28" ht="15" customHeight="1">
      <c r="B10" s="462" t="s">
        <v>68</v>
      </c>
      <c r="C10" s="122" t="s">
        <v>74</v>
      </c>
      <c r="D10" s="122" t="s">
        <v>74</v>
      </c>
      <c r="E10" s="122" t="s">
        <v>74</v>
      </c>
      <c r="F10" s="122" t="s">
        <v>74</v>
      </c>
      <c r="G10" s="122" t="s">
        <v>74</v>
      </c>
      <c r="H10" s="122" t="s">
        <v>74</v>
      </c>
      <c r="I10" s="122" t="s">
        <v>74</v>
      </c>
      <c r="J10" s="122" t="s">
        <v>74</v>
      </c>
      <c r="K10" s="122" t="s">
        <v>74</v>
      </c>
      <c r="L10" s="122" t="s">
        <v>74</v>
      </c>
      <c r="M10" s="122">
        <v>12</v>
      </c>
      <c r="N10" s="122">
        <v>14</v>
      </c>
      <c r="O10" s="122">
        <v>8</v>
      </c>
      <c r="P10" s="122">
        <v>7</v>
      </c>
      <c r="Q10" s="122">
        <v>12</v>
      </c>
      <c r="R10" s="122">
        <v>15</v>
      </c>
      <c r="S10" s="122">
        <v>16</v>
      </c>
      <c r="T10" s="122">
        <v>9</v>
      </c>
      <c r="U10" s="122">
        <v>12</v>
      </c>
      <c r="V10" s="122">
        <v>12</v>
      </c>
      <c r="W10" s="453">
        <v>11</v>
      </c>
      <c r="X10" s="122">
        <v>10</v>
      </c>
      <c r="Y10" s="122">
        <v>18</v>
      </c>
      <c r="Z10" s="122">
        <v>9</v>
      </c>
      <c r="AA10" s="122">
        <v>13</v>
      </c>
      <c r="AB10" s="362"/>
    </row>
    <row r="11" spans="2:28" ht="16.5" customHeight="1">
      <c r="B11" s="98" t="s">
        <v>75</v>
      </c>
      <c r="C11" s="122">
        <v>1821</v>
      </c>
      <c r="D11" s="122">
        <v>1609</v>
      </c>
      <c r="E11" s="122">
        <v>1555</v>
      </c>
      <c r="F11" s="122">
        <v>1693</v>
      </c>
      <c r="G11" s="122">
        <v>1892</v>
      </c>
      <c r="H11" s="122">
        <v>2377</v>
      </c>
      <c r="I11" s="122">
        <v>2831</v>
      </c>
      <c r="J11" s="122">
        <v>3187</v>
      </c>
      <c r="K11" s="122">
        <v>2929</v>
      </c>
      <c r="L11" s="122">
        <v>3060</v>
      </c>
      <c r="M11" s="122">
        <v>3234</v>
      </c>
      <c r="N11" s="122">
        <v>2918</v>
      </c>
      <c r="O11" s="122">
        <v>2961</v>
      </c>
      <c r="P11" s="122">
        <v>2916</v>
      </c>
      <c r="Q11" s="122">
        <v>2891</v>
      </c>
      <c r="R11" s="122">
        <v>2848</v>
      </c>
      <c r="S11" s="122">
        <v>2951</v>
      </c>
      <c r="T11" s="122">
        <v>2916</v>
      </c>
      <c r="U11" s="122">
        <v>2694</v>
      </c>
      <c r="V11" s="122">
        <v>2568</v>
      </c>
      <c r="W11" s="41">
        <v>2561</v>
      </c>
      <c r="X11" s="122">
        <v>2676</v>
      </c>
      <c r="Y11" s="122">
        <v>2668</v>
      </c>
      <c r="Z11" s="122">
        <v>2680</v>
      </c>
      <c r="AA11" s="122">
        <v>2969</v>
      </c>
      <c r="AB11" s="362"/>
    </row>
    <row r="12" spans="2:28" ht="15" customHeight="1">
      <c r="B12" s="121" t="s">
        <v>69</v>
      </c>
      <c r="C12" s="122">
        <v>4700</v>
      </c>
      <c r="D12" s="122">
        <v>4154</v>
      </c>
      <c r="E12" s="122">
        <v>4256</v>
      </c>
      <c r="F12" s="122">
        <v>4335</v>
      </c>
      <c r="G12" s="122">
        <v>4683</v>
      </c>
      <c r="H12" s="122">
        <v>6111</v>
      </c>
      <c r="I12" s="122">
        <v>7062</v>
      </c>
      <c r="J12" s="122">
        <v>7664</v>
      </c>
      <c r="K12" s="122">
        <v>6559</v>
      </c>
      <c r="L12" s="122">
        <v>6384</v>
      </c>
      <c r="M12" s="122">
        <v>6447</v>
      </c>
      <c r="N12" s="122">
        <v>6143</v>
      </c>
      <c r="O12" s="122">
        <v>6050</v>
      </c>
      <c r="P12" s="122">
        <v>6022</v>
      </c>
      <c r="Q12" s="122">
        <v>5912</v>
      </c>
      <c r="R12" s="122">
        <v>5848</v>
      </c>
      <c r="S12" s="122">
        <v>5752</v>
      </c>
      <c r="T12" s="122">
        <v>5575</v>
      </c>
      <c r="U12" s="122">
        <v>5237</v>
      </c>
      <c r="V12" s="122">
        <v>5265</v>
      </c>
      <c r="W12" s="41">
        <v>5115</v>
      </c>
      <c r="X12" s="122">
        <v>5424</v>
      </c>
      <c r="Y12" s="122">
        <v>5018</v>
      </c>
      <c r="Z12" s="122">
        <v>4927</v>
      </c>
      <c r="AA12" s="122">
        <v>5386</v>
      </c>
      <c r="AB12" s="362"/>
    </row>
    <row r="13" spans="2:28" ht="14.25" customHeight="1">
      <c r="B13" s="98" t="s">
        <v>70</v>
      </c>
      <c r="C13" s="122" t="s">
        <v>74</v>
      </c>
      <c r="D13" s="122" t="s">
        <v>74</v>
      </c>
      <c r="E13" s="122" t="s">
        <v>74</v>
      </c>
      <c r="F13" s="122" t="s">
        <v>74</v>
      </c>
      <c r="G13" s="122" t="s">
        <v>74</v>
      </c>
      <c r="H13" s="122" t="s">
        <v>74</v>
      </c>
      <c r="I13" s="122" t="s">
        <v>74</v>
      </c>
      <c r="J13" s="122" t="s">
        <v>74</v>
      </c>
      <c r="K13" s="122" t="s">
        <v>74</v>
      </c>
      <c r="L13" s="122" t="s">
        <v>74</v>
      </c>
      <c r="M13" s="122">
        <v>323</v>
      </c>
      <c r="N13" s="122">
        <v>317</v>
      </c>
      <c r="O13" s="122">
        <v>350</v>
      </c>
      <c r="P13" s="122">
        <v>353</v>
      </c>
      <c r="Q13" s="122">
        <v>340</v>
      </c>
      <c r="R13" s="122">
        <v>344</v>
      </c>
      <c r="S13" s="122">
        <v>411</v>
      </c>
      <c r="T13" s="122">
        <v>426</v>
      </c>
      <c r="U13" s="122">
        <v>366</v>
      </c>
      <c r="V13" s="122">
        <v>388</v>
      </c>
      <c r="W13" s="41">
        <v>376</v>
      </c>
      <c r="X13" s="122">
        <v>438</v>
      </c>
      <c r="Y13" s="122">
        <v>448</v>
      </c>
      <c r="Z13" s="122">
        <v>473</v>
      </c>
      <c r="AA13" s="122">
        <v>529</v>
      </c>
      <c r="AB13" s="362"/>
    </row>
    <row r="14" spans="2:28" ht="14.25" customHeight="1">
      <c r="B14" s="121" t="s">
        <v>34</v>
      </c>
      <c r="C14" s="122">
        <v>307</v>
      </c>
      <c r="D14" s="122">
        <v>717</v>
      </c>
      <c r="E14" s="122">
        <v>764</v>
      </c>
      <c r="F14" s="122">
        <v>1145</v>
      </c>
      <c r="G14" s="122">
        <v>1685</v>
      </c>
      <c r="H14" s="122">
        <v>872</v>
      </c>
      <c r="I14" s="122">
        <v>1020</v>
      </c>
      <c r="J14" s="122">
        <v>1167</v>
      </c>
      <c r="K14" s="122">
        <v>1269</v>
      </c>
      <c r="L14" s="122">
        <v>1239</v>
      </c>
      <c r="M14" s="122">
        <v>394</v>
      </c>
      <c r="N14" s="122">
        <v>340</v>
      </c>
      <c r="O14" s="122">
        <v>378</v>
      </c>
      <c r="P14" s="122">
        <v>544</v>
      </c>
      <c r="Q14" s="122">
        <v>370</v>
      </c>
      <c r="R14" s="122">
        <v>310</v>
      </c>
      <c r="S14" s="122">
        <v>327</v>
      </c>
      <c r="T14" s="122">
        <v>328</v>
      </c>
      <c r="U14" s="122">
        <v>602</v>
      </c>
      <c r="V14" s="122">
        <v>349</v>
      </c>
      <c r="W14" s="41">
        <v>341</v>
      </c>
      <c r="X14" s="122">
        <v>289</v>
      </c>
      <c r="Y14" s="122">
        <v>254</v>
      </c>
      <c r="Z14" s="122">
        <v>261</v>
      </c>
      <c r="AA14" s="122">
        <v>383</v>
      </c>
      <c r="AB14" s="362"/>
    </row>
    <row r="15" spans="2:28" ht="15" customHeight="1" thickBot="1">
      <c r="B15" s="102" t="s">
        <v>35</v>
      </c>
      <c r="C15" s="123" t="s">
        <v>74</v>
      </c>
      <c r="D15" s="123" t="s">
        <v>74</v>
      </c>
      <c r="E15" s="123" t="s">
        <v>74</v>
      </c>
      <c r="F15" s="123" t="s">
        <v>74</v>
      </c>
      <c r="G15" s="123" t="s">
        <v>74</v>
      </c>
      <c r="H15" s="123" t="s">
        <v>74</v>
      </c>
      <c r="I15" s="123" t="s">
        <v>74</v>
      </c>
      <c r="J15" s="123" t="s">
        <v>74</v>
      </c>
      <c r="K15" s="123" t="s">
        <v>74</v>
      </c>
      <c r="L15" s="123" t="s">
        <v>74</v>
      </c>
      <c r="M15" s="123" t="s">
        <v>74</v>
      </c>
      <c r="N15" s="123">
        <v>696</v>
      </c>
      <c r="O15" s="123">
        <v>697</v>
      </c>
      <c r="P15" s="123">
        <v>703</v>
      </c>
      <c r="Q15" s="123">
        <v>634</v>
      </c>
      <c r="R15" s="123">
        <v>636</v>
      </c>
      <c r="S15" s="123">
        <v>780</v>
      </c>
      <c r="T15" s="123">
        <v>735</v>
      </c>
      <c r="U15" s="123">
        <v>437</v>
      </c>
      <c r="V15" s="123">
        <v>639</v>
      </c>
      <c r="W15" s="41">
        <v>580</v>
      </c>
      <c r="X15" s="122">
        <v>634</v>
      </c>
      <c r="Y15" s="122">
        <v>721</v>
      </c>
      <c r="Z15" s="122">
        <v>735</v>
      </c>
      <c r="AA15" s="122">
        <v>847</v>
      </c>
      <c r="AB15" s="362"/>
    </row>
    <row r="16" spans="2:28" ht="18" customHeight="1" thickBot="1">
      <c r="B16" s="230" t="s">
        <v>76</v>
      </c>
      <c r="C16" s="231">
        <v>7770</v>
      </c>
      <c r="D16" s="231">
        <v>7412</v>
      </c>
      <c r="E16" s="231">
        <v>7537</v>
      </c>
      <c r="F16" s="231">
        <v>8176</v>
      </c>
      <c r="G16" s="231">
        <v>9433</v>
      </c>
      <c r="H16" s="231">
        <v>10731</v>
      </c>
      <c r="I16" s="231">
        <v>12463</v>
      </c>
      <c r="J16" s="231">
        <v>13742</v>
      </c>
      <c r="K16" s="231">
        <v>12178</v>
      </c>
      <c r="L16" s="231">
        <v>12210</v>
      </c>
      <c r="M16" s="231">
        <v>12001</v>
      </c>
      <c r="N16" s="231">
        <v>12039</v>
      </c>
      <c r="O16" s="231">
        <v>12077</v>
      </c>
      <c r="P16" s="231">
        <v>12162</v>
      </c>
      <c r="Q16" s="231">
        <v>11745</v>
      </c>
      <c r="R16" s="231">
        <v>11789</v>
      </c>
      <c r="S16" s="231">
        <v>12058</v>
      </c>
      <c r="T16" s="33">
        <v>11873</v>
      </c>
      <c r="U16" s="231">
        <v>11298</v>
      </c>
      <c r="V16" s="231">
        <v>11148</v>
      </c>
      <c r="W16" s="232">
        <v>10965</v>
      </c>
      <c r="X16" s="232">
        <v>11759</v>
      </c>
      <c r="Y16" s="232">
        <v>11180</v>
      </c>
      <c r="Z16" s="232">
        <v>11198</v>
      </c>
      <c r="AA16" s="232">
        <v>12491</v>
      </c>
      <c r="AB16" s="362"/>
    </row>
    <row r="17" spans="2:28">
      <c r="B17" s="34"/>
      <c r="C17" s="35"/>
      <c r="D17" s="35"/>
      <c r="E17" s="35"/>
      <c r="F17" s="35"/>
      <c r="G17" s="35"/>
      <c r="H17" s="35"/>
      <c r="I17" s="35"/>
      <c r="J17" s="35"/>
      <c r="K17" s="35"/>
      <c r="L17" s="35"/>
      <c r="M17" s="35"/>
      <c r="N17" s="35"/>
      <c r="O17" s="36"/>
      <c r="P17" s="36"/>
      <c r="Q17" s="124"/>
      <c r="R17" s="124"/>
      <c r="S17" s="124"/>
      <c r="T17" s="124"/>
      <c r="U17" s="124"/>
      <c r="Z17" s="14"/>
      <c r="AA17" s="14"/>
      <c r="AB17" s="362"/>
    </row>
    <row r="18" spans="2:28" ht="15.75" customHeight="1" thickBot="1">
      <c r="B18" s="229" t="s">
        <v>16</v>
      </c>
      <c r="C18" s="228">
        <v>2000</v>
      </c>
      <c r="D18" s="228">
        <v>2001</v>
      </c>
      <c r="E18" s="228">
        <v>2002</v>
      </c>
      <c r="F18" s="228">
        <v>2003</v>
      </c>
      <c r="G18" s="228">
        <v>2004</v>
      </c>
      <c r="H18" s="228">
        <v>2005</v>
      </c>
      <c r="I18" s="228">
        <v>2006</v>
      </c>
      <c r="J18" s="228">
        <v>2007</v>
      </c>
      <c r="K18" s="228">
        <v>2008</v>
      </c>
      <c r="L18" s="228">
        <v>2009</v>
      </c>
      <c r="M18" s="228">
        <v>2010</v>
      </c>
      <c r="N18" s="228">
        <v>2011</v>
      </c>
      <c r="O18" s="228">
        <v>2012</v>
      </c>
      <c r="P18" s="228">
        <v>2013</v>
      </c>
      <c r="Q18" s="228">
        <v>2014</v>
      </c>
      <c r="R18" s="228">
        <v>2015</v>
      </c>
      <c r="S18" s="228">
        <v>2016</v>
      </c>
      <c r="T18" s="228">
        <v>2017</v>
      </c>
      <c r="U18" s="228">
        <v>2018</v>
      </c>
      <c r="V18" s="228">
        <v>2019</v>
      </c>
      <c r="W18" s="228">
        <v>2020</v>
      </c>
      <c r="X18" s="228">
        <v>2021</v>
      </c>
      <c r="Y18" s="228">
        <v>2022</v>
      </c>
      <c r="Z18" s="228">
        <v>2023</v>
      </c>
      <c r="AA18" s="228">
        <v>2024</v>
      </c>
      <c r="AB18" s="362"/>
    </row>
    <row r="19" spans="2:28" ht="14.25" customHeight="1">
      <c r="B19" s="121" t="s">
        <v>64</v>
      </c>
      <c r="C19" s="122">
        <v>21</v>
      </c>
      <c r="D19" s="122">
        <v>19</v>
      </c>
      <c r="E19" s="122">
        <v>25</v>
      </c>
      <c r="F19" s="122">
        <v>23</v>
      </c>
      <c r="G19" s="122">
        <v>24</v>
      </c>
      <c r="H19" s="122">
        <v>28</v>
      </c>
      <c r="I19" s="122">
        <v>35</v>
      </c>
      <c r="J19" s="122">
        <v>27</v>
      </c>
      <c r="K19" s="122">
        <v>41</v>
      </c>
      <c r="L19" s="122">
        <v>24</v>
      </c>
      <c r="M19" s="122">
        <v>12</v>
      </c>
      <c r="N19" s="122">
        <v>17</v>
      </c>
      <c r="O19" s="122">
        <v>4</v>
      </c>
      <c r="P19" s="122">
        <v>10</v>
      </c>
      <c r="Q19" s="122">
        <v>16</v>
      </c>
      <c r="R19" s="122">
        <v>12</v>
      </c>
      <c r="S19" s="122">
        <v>7</v>
      </c>
      <c r="T19" s="122">
        <v>20</v>
      </c>
      <c r="U19" s="122">
        <v>14</v>
      </c>
      <c r="V19" s="122">
        <v>5</v>
      </c>
      <c r="W19" s="41">
        <v>9</v>
      </c>
      <c r="X19" s="122">
        <v>8</v>
      </c>
      <c r="Y19" s="122">
        <v>12</v>
      </c>
      <c r="Z19" s="122">
        <v>14</v>
      </c>
      <c r="AA19" s="122">
        <v>7</v>
      </c>
      <c r="AB19" s="362"/>
    </row>
    <row r="20" spans="2:28" ht="14.25" customHeight="1">
      <c r="B20" s="121" t="s">
        <v>66</v>
      </c>
      <c r="C20" s="122">
        <v>199</v>
      </c>
      <c r="D20" s="122">
        <v>233</v>
      </c>
      <c r="E20" s="122">
        <v>233</v>
      </c>
      <c r="F20" s="122">
        <v>263</v>
      </c>
      <c r="G20" s="122">
        <v>241</v>
      </c>
      <c r="H20" s="122">
        <v>286</v>
      </c>
      <c r="I20" s="122">
        <v>282</v>
      </c>
      <c r="J20" s="122">
        <v>266</v>
      </c>
      <c r="K20" s="122">
        <v>266</v>
      </c>
      <c r="L20" s="122">
        <v>252</v>
      </c>
      <c r="M20" s="122">
        <v>267</v>
      </c>
      <c r="N20" s="122">
        <v>258</v>
      </c>
      <c r="O20" s="122">
        <v>278</v>
      </c>
      <c r="P20" s="122">
        <v>268</v>
      </c>
      <c r="Q20" s="122">
        <v>256</v>
      </c>
      <c r="R20" s="122">
        <v>304</v>
      </c>
      <c r="S20" s="122">
        <v>308</v>
      </c>
      <c r="T20" s="122">
        <v>312</v>
      </c>
      <c r="U20" s="122">
        <v>329</v>
      </c>
      <c r="V20" s="122">
        <v>360</v>
      </c>
      <c r="W20" s="41">
        <v>367</v>
      </c>
      <c r="X20" s="122">
        <v>435</v>
      </c>
      <c r="Y20" s="122">
        <v>405</v>
      </c>
      <c r="Z20" s="122">
        <v>405</v>
      </c>
      <c r="AA20" s="122">
        <v>392</v>
      </c>
      <c r="AB20" s="362"/>
    </row>
    <row r="21" spans="2:28" ht="14.25" customHeight="1">
      <c r="B21" s="121" t="s">
        <v>67</v>
      </c>
      <c r="C21" s="122">
        <v>227</v>
      </c>
      <c r="D21" s="122">
        <v>254</v>
      </c>
      <c r="E21" s="122">
        <v>241</v>
      </c>
      <c r="F21" s="122">
        <v>224</v>
      </c>
      <c r="G21" s="122">
        <v>253</v>
      </c>
      <c r="H21" s="122">
        <v>259</v>
      </c>
      <c r="I21" s="122">
        <v>287</v>
      </c>
      <c r="J21" s="122">
        <v>308</v>
      </c>
      <c r="K21" s="122">
        <v>277</v>
      </c>
      <c r="L21" s="122">
        <v>318</v>
      </c>
      <c r="M21" s="122">
        <v>356</v>
      </c>
      <c r="N21" s="122">
        <v>403</v>
      </c>
      <c r="O21" s="122">
        <v>427</v>
      </c>
      <c r="P21" s="122">
        <v>467</v>
      </c>
      <c r="Q21" s="122">
        <v>500</v>
      </c>
      <c r="R21" s="122">
        <v>542</v>
      </c>
      <c r="S21" s="122">
        <v>557</v>
      </c>
      <c r="T21" s="122">
        <v>578</v>
      </c>
      <c r="U21" s="122">
        <v>617</v>
      </c>
      <c r="V21" s="122">
        <v>623</v>
      </c>
      <c r="W21" s="41">
        <v>664</v>
      </c>
      <c r="X21" s="122">
        <v>695</v>
      </c>
      <c r="Y21" s="122">
        <v>638</v>
      </c>
      <c r="Z21" s="122">
        <v>706</v>
      </c>
      <c r="AA21" s="122">
        <v>718</v>
      </c>
      <c r="AB21" s="362"/>
    </row>
    <row r="22" spans="2:28" ht="15" customHeight="1">
      <c r="B22" s="462" t="s">
        <v>68</v>
      </c>
      <c r="C22" s="122" t="s">
        <v>74</v>
      </c>
      <c r="D22" s="122" t="s">
        <v>74</v>
      </c>
      <c r="E22" s="122" t="s">
        <v>74</v>
      </c>
      <c r="F22" s="122" t="s">
        <v>74</v>
      </c>
      <c r="G22" s="122" t="s">
        <v>74</v>
      </c>
      <c r="H22" s="122" t="s">
        <v>74</v>
      </c>
      <c r="I22" s="122" t="s">
        <v>74</v>
      </c>
      <c r="J22" s="122" t="s">
        <v>74</v>
      </c>
      <c r="K22" s="122" t="s">
        <v>74</v>
      </c>
      <c r="L22" s="122" t="s">
        <v>74</v>
      </c>
      <c r="M22" s="122">
        <v>4</v>
      </c>
      <c r="N22" s="122">
        <v>3</v>
      </c>
      <c r="O22" s="122">
        <v>4</v>
      </c>
      <c r="P22" s="122">
        <v>3</v>
      </c>
      <c r="Q22" s="122">
        <v>3</v>
      </c>
      <c r="R22" s="122">
        <v>5</v>
      </c>
      <c r="S22" s="122">
        <v>10</v>
      </c>
      <c r="T22" s="122">
        <v>5</v>
      </c>
      <c r="U22" s="122">
        <v>6</v>
      </c>
      <c r="V22" s="122">
        <v>5</v>
      </c>
      <c r="W22" s="41">
        <v>5</v>
      </c>
      <c r="X22" s="122">
        <v>4</v>
      </c>
      <c r="Y22" s="122">
        <v>10</v>
      </c>
      <c r="Z22" s="122">
        <v>5</v>
      </c>
      <c r="AA22" s="122">
        <v>7</v>
      </c>
      <c r="AB22" s="362"/>
    </row>
    <row r="23" spans="2:28" ht="16.5" customHeight="1">
      <c r="B23" s="98" t="s">
        <v>75</v>
      </c>
      <c r="C23" s="122">
        <v>926</v>
      </c>
      <c r="D23" s="122">
        <v>907</v>
      </c>
      <c r="E23" s="122">
        <v>870</v>
      </c>
      <c r="F23" s="122">
        <v>902</v>
      </c>
      <c r="G23" s="122">
        <v>816</v>
      </c>
      <c r="H23" s="122">
        <v>910</v>
      </c>
      <c r="I23" s="122">
        <v>934</v>
      </c>
      <c r="J23" s="122">
        <v>932</v>
      </c>
      <c r="K23" s="122">
        <v>1046</v>
      </c>
      <c r="L23" s="122">
        <v>1106</v>
      </c>
      <c r="M23" s="122">
        <v>1139</v>
      </c>
      <c r="N23" s="122">
        <v>1176</v>
      </c>
      <c r="O23" s="122">
        <v>1178</v>
      </c>
      <c r="P23" s="122">
        <v>1325</v>
      </c>
      <c r="Q23" s="122">
        <v>1376</v>
      </c>
      <c r="R23" s="122">
        <v>1368</v>
      </c>
      <c r="S23" s="122">
        <v>1470</v>
      </c>
      <c r="T23" s="122">
        <v>1484</v>
      </c>
      <c r="U23" s="122">
        <v>1452</v>
      </c>
      <c r="V23" s="122">
        <v>1426</v>
      </c>
      <c r="W23" s="41">
        <v>1468</v>
      </c>
      <c r="X23" s="122">
        <v>1434</v>
      </c>
      <c r="Y23" s="122">
        <v>1546</v>
      </c>
      <c r="Z23" s="122">
        <v>1648</v>
      </c>
      <c r="AA23" s="122">
        <v>1682</v>
      </c>
      <c r="AB23" s="362"/>
    </row>
    <row r="24" spans="2:28" ht="15" customHeight="1">
      <c r="B24" s="121" t="s">
        <v>69</v>
      </c>
      <c r="C24" s="122">
        <v>2645</v>
      </c>
      <c r="D24" s="122">
        <v>2570</v>
      </c>
      <c r="E24" s="122">
        <v>2582</v>
      </c>
      <c r="F24" s="122">
        <v>2484</v>
      </c>
      <c r="G24" s="122">
        <v>2354</v>
      </c>
      <c r="H24" s="122">
        <v>2768</v>
      </c>
      <c r="I24" s="122">
        <v>2741</v>
      </c>
      <c r="J24" s="122">
        <v>2762</v>
      </c>
      <c r="K24" s="122">
        <v>2786</v>
      </c>
      <c r="L24" s="122">
        <v>2746</v>
      </c>
      <c r="M24" s="122">
        <v>2887</v>
      </c>
      <c r="N24" s="122">
        <v>2930</v>
      </c>
      <c r="O24" s="122">
        <v>3055</v>
      </c>
      <c r="P24" s="122">
        <v>3034</v>
      </c>
      <c r="Q24" s="122">
        <v>3167</v>
      </c>
      <c r="R24" s="122">
        <v>3154</v>
      </c>
      <c r="S24" s="122">
        <v>3136</v>
      </c>
      <c r="T24" s="122">
        <v>3083</v>
      </c>
      <c r="U24" s="122">
        <v>3042</v>
      </c>
      <c r="V24" s="122">
        <v>3114</v>
      </c>
      <c r="W24" s="41">
        <v>3087</v>
      </c>
      <c r="X24" s="122">
        <v>3061</v>
      </c>
      <c r="Y24" s="122">
        <v>3001</v>
      </c>
      <c r="Z24" s="122">
        <v>3029</v>
      </c>
      <c r="AA24" s="122">
        <v>3123</v>
      </c>
      <c r="AB24" s="362"/>
    </row>
    <row r="25" spans="2:28" ht="14.25" customHeight="1">
      <c r="B25" s="98" t="s">
        <v>70</v>
      </c>
      <c r="C25" s="122" t="s">
        <v>74</v>
      </c>
      <c r="D25" s="122" t="s">
        <v>74</v>
      </c>
      <c r="E25" s="122" t="s">
        <v>74</v>
      </c>
      <c r="F25" s="122" t="s">
        <v>74</v>
      </c>
      <c r="G25" s="122" t="s">
        <v>74</v>
      </c>
      <c r="H25" s="122" t="s">
        <v>74</v>
      </c>
      <c r="I25" s="122" t="s">
        <v>74</v>
      </c>
      <c r="J25" s="122" t="s">
        <v>74</v>
      </c>
      <c r="K25" s="122" t="s">
        <v>74</v>
      </c>
      <c r="L25" s="122" t="s">
        <v>74</v>
      </c>
      <c r="M25" s="122">
        <v>121</v>
      </c>
      <c r="N25" s="122">
        <v>150</v>
      </c>
      <c r="O25" s="122">
        <v>164</v>
      </c>
      <c r="P25" s="122">
        <v>174</v>
      </c>
      <c r="Q25" s="122">
        <v>176</v>
      </c>
      <c r="R25" s="122">
        <v>185</v>
      </c>
      <c r="S25" s="122">
        <v>199</v>
      </c>
      <c r="T25" s="122">
        <v>239</v>
      </c>
      <c r="U25" s="122">
        <v>206</v>
      </c>
      <c r="V25" s="122">
        <v>229</v>
      </c>
      <c r="W25" s="41">
        <v>207</v>
      </c>
      <c r="X25" s="122">
        <v>253</v>
      </c>
      <c r="Y25" s="122">
        <v>261</v>
      </c>
      <c r="Z25" s="122">
        <v>279</v>
      </c>
      <c r="AA25" s="122">
        <v>293</v>
      </c>
      <c r="AB25" s="362"/>
    </row>
    <row r="26" spans="2:28" ht="14.25" customHeight="1">
      <c r="B26" s="121" t="s">
        <v>34</v>
      </c>
      <c r="C26" s="122">
        <v>216</v>
      </c>
      <c r="D26" s="122">
        <v>284</v>
      </c>
      <c r="E26" s="122">
        <v>421</v>
      </c>
      <c r="F26" s="122">
        <v>632</v>
      </c>
      <c r="G26" s="122">
        <v>769</v>
      </c>
      <c r="H26" s="122">
        <v>307</v>
      </c>
      <c r="I26" s="122">
        <v>339</v>
      </c>
      <c r="J26" s="122">
        <v>323</v>
      </c>
      <c r="K26" s="122">
        <v>378</v>
      </c>
      <c r="L26" s="122">
        <v>425</v>
      </c>
      <c r="M26" s="122">
        <v>161</v>
      </c>
      <c r="N26" s="122">
        <v>146</v>
      </c>
      <c r="O26" s="122">
        <v>188</v>
      </c>
      <c r="P26" s="122">
        <v>248</v>
      </c>
      <c r="Q26" s="122">
        <v>182</v>
      </c>
      <c r="R26" s="122">
        <v>148</v>
      </c>
      <c r="S26" s="122">
        <v>162</v>
      </c>
      <c r="T26" s="122">
        <v>169</v>
      </c>
      <c r="U26" s="122">
        <v>303</v>
      </c>
      <c r="V26" s="122">
        <v>191</v>
      </c>
      <c r="W26" s="41">
        <v>202</v>
      </c>
      <c r="X26" s="122">
        <v>162</v>
      </c>
      <c r="Y26" s="122">
        <v>143</v>
      </c>
      <c r="Z26" s="122">
        <v>157</v>
      </c>
      <c r="AA26" s="122">
        <v>211</v>
      </c>
      <c r="AB26" s="362"/>
    </row>
    <row r="27" spans="2:28" ht="15" customHeight="1" thickBot="1">
      <c r="B27" s="102" t="s">
        <v>35</v>
      </c>
      <c r="C27" s="123" t="s">
        <v>74</v>
      </c>
      <c r="D27" s="123" t="s">
        <v>74</v>
      </c>
      <c r="E27" s="123" t="s">
        <v>74</v>
      </c>
      <c r="F27" s="123" t="s">
        <v>74</v>
      </c>
      <c r="G27" s="123" t="s">
        <v>74</v>
      </c>
      <c r="H27" s="123" t="s">
        <v>74</v>
      </c>
      <c r="I27" s="123" t="s">
        <v>74</v>
      </c>
      <c r="J27" s="123" t="s">
        <v>74</v>
      </c>
      <c r="K27" s="123" t="s">
        <v>74</v>
      </c>
      <c r="L27" s="123" t="s">
        <v>74</v>
      </c>
      <c r="M27" s="123" t="s">
        <v>74</v>
      </c>
      <c r="N27" s="123">
        <v>228</v>
      </c>
      <c r="O27" s="123">
        <v>185</v>
      </c>
      <c r="P27" s="123">
        <v>240</v>
      </c>
      <c r="Q27" s="123">
        <v>216</v>
      </c>
      <c r="R27" s="123">
        <v>225</v>
      </c>
      <c r="S27" s="123">
        <v>251</v>
      </c>
      <c r="T27" s="123">
        <v>232</v>
      </c>
      <c r="U27" s="123">
        <v>194</v>
      </c>
      <c r="V27" s="123">
        <v>278</v>
      </c>
      <c r="W27" s="41">
        <v>248</v>
      </c>
      <c r="X27" s="122">
        <v>243</v>
      </c>
      <c r="Y27" s="122">
        <v>312</v>
      </c>
      <c r="Z27" s="122">
        <v>319</v>
      </c>
      <c r="AA27" s="122">
        <v>286</v>
      </c>
      <c r="AB27" s="362"/>
    </row>
    <row r="28" spans="2:28" ht="15.75" customHeight="1" thickBot="1">
      <c r="B28" s="230" t="s">
        <v>77</v>
      </c>
      <c r="C28" s="231">
        <v>4234</v>
      </c>
      <c r="D28" s="231">
        <v>4267</v>
      </c>
      <c r="E28" s="231">
        <v>4372</v>
      </c>
      <c r="F28" s="231">
        <v>4528</v>
      </c>
      <c r="G28" s="231">
        <v>4457</v>
      </c>
      <c r="H28" s="231">
        <v>4558</v>
      </c>
      <c r="I28" s="231">
        <v>4618</v>
      </c>
      <c r="J28" s="231">
        <v>4618</v>
      </c>
      <c r="K28" s="231">
        <v>4794</v>
      </c>
      <c r="L28" s="231">
        <v>4871</v>
      </c>
      <c r="M28" s="231">
        <v>4947</v>
      </c>
      <c r="N28" s="231">
        <v>5311</v>
      </c>
      <c r="O28" s="231">
        <v>5483</v>
      </c>
      <c r="P28" s="231">
        <v>5769</v>
      </c>
      <c r="Q28" s="231">
        <v>5892</v>
      </c>
      <c r="R28" s="231">
        <v>5943</v>
      </c>
      <c r="S28" s="231">
        <v>6100</v>
      </c>
      <c r="T28" s="231">
        <v>6122</v>
      </c>
      <c r="U28" s="231">
        <v>6163</v>
      </c>
      <c r="V28" s="231">
        <v>6231</v>
      </c>
      <c r="W28" s="232">
        <v>6257</v>
      </c>
      <c r="X28" s="232">
        <v>6295</v>
      </c>
      <c r="Y28" s="232">
        <v>6328</v>
      </c>
      <c r="Z28" s="232">
        <v>6562</v>
      </c>
      <c r="AA28" s="232">
        <v>6719</v>
      </c>
      <c r="AB28" s="362"/>
    </row>
    <row r="29" spans="2:28" ht="14.25" customHeight="1">
      <c r="B29" s="233"/>
      <c r="C29" s="234"/>
      <c r="D29" s="234"/>
      <c r="E29" s="234"/>
      <c r="F29" s="234"/>
      <c r="G29" s="234"/>
      <c r="H29" s="234"/>
      <c r="I29" s="234"/>
      <c r="J29" s="234"/>
      <c r="K29" s="234"/>
      <c r="L29" s="234"/>
      <c r="M29" s="234"/>
      <c r="N29" s="234"/>
      <c r="O29" s="235"/>
      <c r="P29" s="235"/>
      <c r="Q29" s="98"/>
      <c r="R29" s="98"/>
      <c r="S29" s="98"/>
      <c r="T29" s="98"/>
      <c r="U29" s="98"/>
      <c r="V29" s="236"/>
      <c r="W29" s="210"/>
      <c r="X29" s="236"/>
      <c r="Y29" s="236"/>
      <c r="Z29" s="236"/>
      <c r="AA29" s="236"/>
    </row>
    <row r="30" spans="2:28" ht="30.75" customHeight="1" thickBot="1">
      <c r="B30" s="237" t="s">
        <v>78</v>
      </c>
      <c r="C30" s="228">
        <v>2000</v>
      </c>
      <c r="D30" s="228">
        <v>2001</v>
      </c>
      <c r="E30" s="228">
        <v>2002</v>
      </c>
      <c r="F30" s="228">
        <v>2003</v>
      </c>
      <c r="G30" s="228">
        <v>2004</v>
      </c>
      <c r="H30" s="228">
        <v>2005</v>
      </c>
      <c r="I30" s="228">
        <v>2006</v>
      </c>
      <c r="J30" s="228">
        <v>2007</v>
      </c>
      <c r="K30" s="228">
        <v>2008</v>
      </c>
      <c r="L30" s="228">
        <v>2009</v>
      </c>
      <c r="M30" s="228">
        <v>2010</v>
      </c>
      <c r="N30" s="228">
        <v>2011</v>
      </c>
      <c r="O30" s="228">
        <v>2012</v>
      </c>
      <c r="P30" s="228">
        <v>2013</v>
      </c>
      <c r="Q30" s="228">
        <v>2014</v>
      </c>
      <c r="R30" s="228">
        <v>2015</v>
      </c>
      <c r="S30" s="228">
        <v>2016</v>
      </c>
      <c r="T30" s="228">
        <v>2017</v>
      </c>
      <c r="U30" s="228">
        <v>2018</v>
      </c>
      <c r="V30" s="228">
        <v>2019</v>
      </c>
      <c r="W30" s="228">
        <v>2020</v>
      </c>
      <c r="X30" s="228">
        <v>2021</v>
      </c>
      <c r="Y30" s="228">
        <v>2022</v>
      </c>
      <c r="Z30" s="228">
        <v>2023</v>
      </c>
      <c r="AA30" s="228">
        <v>2024</v>
      </c>
    </row>
    <row r="31" spans="2:28" ht="14.25" customHeight="1">
      <c r="B31" s="121" t="s">
        <v>64</v>
      </c>
      <c r="C31" s="125">
        <v>0.46700000000000003</v>
      </c>
      <c r="D31" s="125">
        <v>0.5</v>
      </c>
      <c r="E31" s="125">
        <v>0.51</v>
      </c>
      <c r="F31" s="125">
        <v>0.41099999999999998</v>
      </c>
      <c r="G31" s="125">
        <v>0.35299999999999998</v>
      </c>
      <c r="H31" s="125">
        <v>0.36799999999999999</v>
      </c>
      <c r="I31" s="125">
        <v>0.38</v>
      </c>
      <c r="J31" s="125">
        <v>0.34200000000000003</v>
      </c>
      <c r="K31" s="125">
        <v>0.53200000000000003</v>
      </c>
      <c r="L31" s="126">
        <v>0.36399999999999999</v>
      </c>
      <c r="M31" s="126">
        <v>0.316</v>
      </c>
      <c r="N31" s="126">
        <v>0.436</v>
      </c>
      <c r="O31" s="126">
        <v>0.16700000000000001</v>
      </c>
      <c r="P31" s="126">
        <v>0.27800000000000002</v>
      </c>
      <c r="Q31" s="126">
        <v>0.4</v>
      </c>
      <c r="R31" s="126">
        <v>0.41</v>
      </c>
      <c r="S31" s="126">
        <v>0.24099999999999999</v>
      </c>
      <c r="T31" s="126">
        <v>0.47599999999999998</v>
      </c>
      <c r="U31" s="126">
        <v>0.60899999999999999</v>
      </c>
      <c r="V31" s="126">
        <v>0.313</v>
      </c>
      <c r="W31" s="238">
        <v>0.40909090909090912</v>
      </c>
      <c r="X31" s="127">
        <v>0.42099999999999999</v>
      </c>
      <c r="Y31" s="126">
        <v>0.6</v>
      </c>
      <c r="Z31" s="126">
        <v>0.53846153846153844</v>
      </c>
      <c r="AA31" s="126">
        <v>0.41176470588235292</v>
      </c>
    </row>
    <row r="32" spans="2:28" ht="14.25" customHeight="1">
      <c r="B32" s="121" t="s">
        <v>66</v>
      </c>
      <c r="C32" s="126">
        <v>0.50900000000000001</v>
      </c>
      <c r="D32" s="126">
        <v>0.54400000000000004</v>
      </c>
      <c r="E32" s="126">
        <v>0.54800000000000004</v>
      </c>
      <c r="F32" s="126">
        <v>0.53100000000000003</v>
      </c>
      <c r="G32" s="126">
        <v>0.437</v>
      </c>
      <c r="H32" s="126">
        <v>0.42899999999999999</v>
      </c>
      <c r="I32" s="126">
        <v>0.38</v>
      </c>
      <c r="J32" s="126">
        <v>0.33</v>
      </c>
      <c r="K32" s="126">
        <v>0.371</v>
      </c>
      <c r="L32" s="126">
        <v>0.35099999999999998</v>
      </c>
      <c r="M32" s="126">
        <v>0.38500000000000001</v>
      </c>
      <c r="N32" s="126">
        <v>0.373</v>
      </c>
      <c r="O32" s="126">
        <v>0.40600000000000003</v>
      </c>
      <c r="P32" s="126">
        <v>0.42199999999999999</v>
      </c>
      <c r="Q32" s="126">
        <v>0.441</v>
      </c>
      <c r="R32" s="126">
        <v>0.47</v>
      </c>
      <c r="S32" s="126">
        <v>0.44400000000000001</v>
      </c>
      <c r="T32" s="126">
        <v>0.42699999999999999</v>
      </c>
      <c r="U32" s="126">
        <v>0.46100000000000002</v>
      </c>
      <c r="V32" s="126">
        <v>0.502</v>
      </c>
      <c r="W32" s="238">
        <v>0.4860927152317881</v>
      </c>
      <c r="X32" s="127">
        <v>0.48399999999999999</v>
      </c>
      <c r="Y32" s="126">
        <v>0.51724137931034486</v>
      </c>
      <c r="Z32" s="126">
        <v>0.51856594110115239</v>
      </c>
      <c r="AA32" s="126">
        <v>0.46280991735537191</v>
      </c>
    </row>
    <row r="33" spans="2:27" ht="14.25" customHeight="1">
      <c r="B33" s="121" t="s">
        <v>67</v>
      </c>
      <c r="C33" s="125">
        <v>0.44900000000000001</v>
      </c>
      <c r="D33" s="125">
        <v>0.54500000000000004</v>
      </c>
      <c r="E33" s="125">
        <v>0.49399999999999999</v>
      </c>
      <c r="F33" s="125">
        <v>0.496</v>
      </c>
      <c r="G33" s="125">
        <v>0.45700000000000002</v>
      </c>
      <c r="H33" s="125">
        <v>0.41199999999999998</v>
      </c>
      <c r="I33" s="125">
        <v>0.40100000000000002</v>
      </c>
      <c r="J33" s="125">
        <v>0.36799999999999999</v>
      </c>
      <c r="K33" s="125">
        <v>0.442</v>
      </c>
      <c r="L33" s="126">
        <v>0.42799999999999999</v>
      </c>
      <c r="M33" s="126">
        <v>0.41399999999999998</v>
      </c>
      <c r="N33" s="126">
        <v>0.45800000000000002</v>
      </c>
      <c r="O33" s="126">
        <v>0.46200000000000002</v>
      </c>
      <c r="P33" s="126">
        <v>0.49399999999999999</v>
      </c>
      <c r="Q33" s="126">
        <v>0.51800000000000002</v>
      </c>
      <c r="R33" s="126">
        <v>0.49</v>
      </c>
      <c r="S33" s="126">
        <v>0.50700000000000001</v>
      </c>
      <c r="T33" s="126">
        <v>0.52</v>
      </c>
      <c r="U33" s="126">
        <v>0.50900000000000001</v>
      </c>
      <c r="V33" s="126">
        <v>0.52200000000000002</v>
      </c>
      <c r="W33" s="238">
        <v>0.55149501661129563</v>
      </c>
      <c r="X33" s="127">
        <v>0.50700000000000001</v>
      </c>
      <c r="Y33" s="126">
        <v>0.51039999999999996</v>
      </c>
      <c r="Z33" s="126">
        <v>0.5405819295558959</v>
      </c>
      <c r="AA33" s="126">
        <v>0.47866666666666668</v>
      </c>
    </row>
    <row r="34" spans="2:27" ht="15" customHeight="1">
      <c r="B34" s="462" t="s">
        <v>68</v>
      </c>
      <c r="C34" s="125" t="s">
        <v>74</v>
      </c>
      <c r="D34" s="125" t="s">
        <v>74</v>
      </c>
      <c r="E34" s="125" t="s">
        <v>74</v>
      </c>
      <c r="F34" s="125" t="s">
        <v>74</v>
      </c>
      <c r="G34" s="125" t="s">
        <v>74</v>
      </c>
      <c r="H34" s="125" t="s">
        <v>74</v>
      </c>
      <c r="I34" s="125" t="s">
        <v>74</v>
      </c>
      <c r="J34" s="125" t="s">
        <v>74</v>
      </c>
      <c r="K34" s="125" t="s">
        <v>74</v>
      </c>
      <c r="L34" s="125" t="s">
        <v>74</v>
      </c>
      <c r="M34" s="126">
        <v>0.33300000000000002</v>
      </c>
      <c r="N34" s="126">
        <v>0.214</v>
      </c>
      <c r="O34" s="126">
        <v>0.5</v>
      </c>
      <c r="P34" s="126">
        <v>0.42899999999999999</v>
      </c>
      <c r="Q34" s="126">
        <v>0.25</v>
      </c>
      <c r="R34" s="126">
        <v>0.33</v>
      </c>
      <c r="S34" s="126">
        <v>0.625</v>
      </c>
      <c r="T34" s="126">
        <v>0.55600000000000005</v>
      </c>
      <c r="U34" s="126">
        <v>0.5</v>
      </c>
      <c r="V34" s="126">
        <v>0.41699999999999998</v>
      </c>
      <c r="W34" s="238">
        <v>0.45454545454545447</v>
      </c>
      <c r="X34" s="127">
        <v>0.4</v>
      </c>
      <c r="Y34" s="126">
        <v>0.55555555555555558</v>
      </c>
      <c r="Z34" s="126">
        <v>0.55555555555555558</v>
      </c>
      <c r="AA34" s="126">
        <v>0.53846153846153844</v>
      </c>
    </row>
    <row r="35" spans="2:27" ht="16.5" customHeight="1">
      <c r="B35" s="98" t="s">
        <v>75</v>
      </c>
      <c r="C35" s="125">
        <v>0.50900000000000001</v>
      </c>
      <c r="D35" s="125">
        <v>0.56399999999999995</v>
      </c>
      <c r="E35" s="125">
        <v>0.55900000000000005</v>
      </c>
      <c r="F35" s="125">
        <v>0.53300000000000003</v>
      </c>
      <c r="G35" s="125">
        <v>0.43099999999999999</v>
      </c>
      <c r="H35" s="125">
        <v>0.38300000000000001</v>
      </c>
      <c r="I35" s="125">
        <v>0.33</v>
      </c>
      <c r="J35" s="125">
        <v>0.29199999999999998</v>
      </c>
      <c r="K35" s="125">
        <v>0.35699999999999998</v>
      </c>
      <c r="L35" s="126">
        <v>0.36099999999999999</v>
      </c>
      <c r="M35" s="126">
        <v>0.35199999999999998</v>
      </c>
      <c r="N35" s="126">
        <v>0.40300000000000002</v>
      </c>
      <c r="O35" s="126">
        <v>0.39800000000000002</v>
      </c>
      <c r="P35" s="126">
        <v>0.45400000000000001</v>
      </c>
      <c r="Q35" s="126">
        <v>0.47599999999999998</v>
      </c>
      <c r="R35" s="126">
        <v>0.48</v>
      </c>
      <c r="S35" s="126">
        <v>0.498</v>
      </c>
      <c r="T35" s="126">
        <v>0.50900000000000001</v>
      </c>
      <c r="U35" s="126">
        <v>0.53900000000000003</v>
      </c>
      <c r="V35" s="126">
        <v>0.55500000000000005</v>
      </c>
      <c r="W35" s="238">
        <v>0.57321358844201487</v>
      </c>
      <c r="X35" s="127">
        <v>0.53600000000000003</v>
      </c>
      <c r="Y35" s="126">
        <v>0.57946026986506749</v>
      </c>
      <c r="Z35" s="126">
        <v>0.61492537313432838</v>
      </c>
      <c r="AA35" s="126">
        <v>0.56652071404513304</v>
      </c>
    </row>
    <row r="36" spans="2:27" ht="15" customHeight="1">
      <c r="B36" s="121" t="s">
        <v>69</v>
      </c>
      <c r="C36" s="125">
        <v>0.56299999999999994</v>
      </c>
      <c r="D36" s="125">
        <v>0.61899999999999999</v>
      </c>
      <c r="E36" s="125">
        <v>0.60699999999999998</v>
      </c>
      <c r="F36" s="125">
        <v>0.57299999999999995</v>
      </c>
      <c r="G36" s="125">
        <v>0.503</v>
      </c>
      <c r="H36" s="125">
        <v>0.45300000000000001</v>
      </c>
      <c r="I36" s="125">
        <v>0.38800000000000001</v>
      </c>
      <c r="J36" s="125">
        <v>0.36</v>
      </c>
      <c r="K36" s="125">
        <v>0.42499999999999999</v>
      </c>
      <c r="L36" s="126">
        <v>0.43</v>
      </c>
      <c r="M36" s="126">
        <v>0.44800000000000001</v>
      </c>
      <c r="N36" s="126">
        <v>0.47699999999999998</v>
      </c>
      <c r="O36" s="126">
        <v>0.505</v>
      </c>
      <c r="P36" s="126">
        <v>0.504</v>
      </c>
      <c r="Q36" s="126">
        <v>0.53600000000000003</v>
      </c>
      <c r="R36" s="126">
        <v>0.54</v>
      </c>
      <c r="S36" s="126">
        <v>0.54500000000000004</v>
      </c>
      <c r="T36" s="126">
        <v>0.55300000000000005</v>
      </c>
      <c r="U36" s="126">
        <v>0.58099999999999996</v>
      </c>
      <c r="V36" s="126">
        <v>0.59099999999999997</v>
      </c>
      <c r="W36" s="238">
        <v>0.60351906158357771</v>
      </c>
      <c r="X36" s="127">
        <v>0.56399999999999995</v>
      </c>
      <c r="Y36" s="126">
        <v>0.5980470306895177</v>
      </c>
      <c r="Z36" s="126">
        <v>0.61477572559366755</v>
      </c>
      <c r="AA36" s="126">
        <v>0.57983661344225768</v>
      </c>
    </row>
    <row r="37" spans="2:27" ht="14.25" customHeight="1">
      <c r="B37" s="98" t="s">
        <v>70</v>
      </c>
      <c r="C37" s="125" t="s">
        <v>74</v>
      </c>
      <c r="D37" s="125" t="s">
        <v>74</v>
      </c>
      <c r="E37" s="125" t="s">
        <v>74</v>
      </c>
      <c r="F37" s="125" t="s">
        <v>74</v>
      </c>
      <c r="G37" s="125" t="s">
        <v>74</v>
      </c>
      <c r="H37" s="125" t="s">
        <v>74</v>
      </c>
      <c r="I37" s="125" t="s">
        <v>74</v>
      </c>
      <c r="J37" s="125" t="s">
        <v>74</v>
      </c>
      <c r="K37" s="125" t="s">
        <v>74</v>
      </c>
      <c r="L37" s="125" t="s">
        <v>74</v>
      </c>
      <c r="M37" s="126">
        <v>0.375</v>
      </c>
      <c r="N37" s="126">
        <v>0.47299999999999998</v>
      </c>
      <c r="O37" s="126">
        <v>0.46899999999999997</v>
      </c>
      <c r="P37" s="126">
        <v>0.49299999999999999</v>
      </c>
      <c r="Q37" s="126">
        <v>0.51800000000000002</v>
      </c>
      <c r="R37" s="126">
        <v>0.54</v>
      </c>
      <c r="S37" s="126">
        <v>0.48399999999999999</v>
      </c>
      <c r="T37" s="126">
        <v>0.56100000000000005</v>
      </c>
      <c r="U37" s="126">
        <v>0.56299999999999994</v>
      </c>
      <c r="V37" s="126">
        <v>0.59</v>
      </c>
      <c r="W37" s="238">
        <v>0.55053191489361697</v>
      </c>
      <c r="X37" s="127">
        <v>0.57799999999999996</v>
      </c>
      <c r="Y37" s="126">
        <v>0.5825892857142857</v>
      </c>
      <c r="Z37" s="126">
        <v>0.58985200845665964</v>
      </c>
      <c r="AA37" s="126">
        <v>0.55387523629489599</v>
      </c>
    </row>
    <row r="38" spans="2:27" ht="14.25" customHeight="1">
      <c r="B38" s="121" t="s">
        <v>34</v>
      </c>
      <c r="C38" s="125">
        <v>0.70399999999999996</v>
      </c>
      <c r="D38" s="125">
        <v>0.39600000000000002</v>
      </c>
      <c r="E38" s="125">
        <v>0.55100000000000005</v>
      </c>
      <c r="F38" s="125">
        <v>0.55200000000000005</v>
      </c>
      <c r="G38" s="125">
        <v>0.45600000000000002</v>
      </c>
      <c r="H38" s="125">
        <v>0.35199999999999998</v>
      </c>
      <c r="I38" s="125">
        <v>0.33200000000000002</v>
      </c>
      <c r="J38" s="125">
        <v>0.27700000000000002</v>
      </c>
      <c r="K38" s="125">
        <v>0.29799999999999999</v>
      </c>
      <c r="L38" s="126">
        <v>0.34300000000000003</v>
      </c>
      <c r="M38" s="127">
        <v>0.40899999999999997</v>
      </c>
      <c r="N38" s="127">
        <v>0.42899999999999999</v>
      </c>
      <c r="O38" s="126">
        <v>0.497</v>
      </c>
      <c r="P38" s="126">
        <v>0.45600000000000002</v>
      </c>
      <c r="Q38" s="126">
        <v>0.49199999999999999</v>
      </c>
      <c r="R38" s="126">
        <v>0.48</v>
      </c>
      <c r="S38" s="126">
        <v>0.495</v>
      </c>
      <c r="T38" s="126">
        <v>0.51500000000000001</v>
      </c>
      <c r="U38" s="126">
        <v>0.503</v>
      </c>
      <c r="V38" s="126">
        <v>0.54700000000000004</v>
      </c>
      <c r="W38" s="238">
        <v>0.59237536656891498</v>
      </c>
      <c r="X38" s="127">
        <v>0.56100000000000005</v>
      </c>
      <c r="Y38" s="126">
        <v>0.56299212598425197</v>
      </c>
      <c r="Z38" s="126">
        <v>0.6015325670498084</v>
      </c>
      <c r="AA38" s="126">
        <v>0.55091383812010442</v>
      </c>
    </row>
    <row r="39" spans="2:27" ht="15" customHeight="1" thickBot="1">
      <c r="B39" s="102" t="s">
        <v>35</v>
      </c>
      <c r="C39" s="128" t="s">
        <v>74</v>
      </c>
      <c r="D39" s="128" t="s">
        <v>74</v>
      </c>
      <c r="E39" s="128" t="s">
        <v>74</v>
      </c>
      <c r="F39" s="128" t="s">
        <v>74</v>
      </c>
      <c r="G39" s="128" t="s">
        <v>74</v>
      </c>
      <c r="H39" s="128" t="s">
        <v>74</v>
      </c>
      <c r="I39" s="128" t="s">
        <v>74</v>
      </c>
      <c r="J39" s="128" t="s">
        <v>74</v>
      </c>
      <c r="K39" s="128" t="s">
        <v>74</v>
      </c>
      <c r="L39" s="128" t="s">
        <v>74</v>
      </c>
      <c r="M39" s="128" t="s">
        <v>74</v>
      </c>
      <c r="N39" s="128">
        <v>0.32800000000000001</v>
      </c>
      <c r="O39" s="128">
        <v>0.26500000000000001</v>
      </c>
      <c r="P39" s="128">
        <v>0.34100000000000003</v>
      </c>
      <c r="Q39" s="128">
        <v>0.34100000000000003</v>
      </c>
      <c r="R39" s="128">
        <v>0.35</v>
      </c>
      <c r="S39" s="128">
        <v>0.32200000000000001</v>
      </c>
      <c r="T39" s="128">
        <v>0.316</v>
      </c>
      <c r="U39" s="128">
        <v>0.44400000000000001</v>
      </c>
      <c r="V39" s="128">
        <v>0.435</v>
      </c>
      <c r="W39" s="128">
        <v>0.42758620689655169</v>
      </c>
      <c r="X39" s="363">
        <v>0.38300000000000001</v>
      </c>
      <c r="Y39" s="128">
        <v>0.433</v>
      </c>
      <c r="Z39" s="128">
        <v>0.43401360544217688</v>
      </c>
      <c r="AA39" s="128">
        <v>0.33766233766233766</v>
      </c>
    </row>
    <row r="40" spans="2:27" ht="5.25" customHeight="1">
      <c r="C40" s="21"/>
      <c r="D40" s="21"/>
      <c r="E40" s="21"/>
      <c r="F40" s="21"/>
      <c r="G40" s="21"/>
      <c r="H40" s="21"/>
      <c r="I40" s="21"/>
      <c r="J40" s="21"/>
      <c r="K40" s="21"/>
      <c r="L40" s="21"/>
      <c r="M40" s="21"/>
      <c r="N40" s="21"/>
      <c r="O40" s="21"/>
      <c r="P40" s="21"/>
      <c r="Z40" s="362"/>
      <c r="AA40" s="362"/>
    </row>
    <row r="41" spans="2:27" ht="12.75" customHeight="1">
      <c r="B41" s="76" t="s">
        <v>47</v>
      </c>
      <c r="C41" s="76"/>
      <c r="D41" s="76"/>
      <c r="E41" s="76"/>
      <c r="F41" s="76"/>
      <c r="G41" s="76"/>
      <c r="H41" s="76"/>
      <c r="I41" s="76"/>
      <c r="J41" s="76"/>
      <c r="K41" s="76"/>
      <c r="L41" s="76"/>
      <c r="M41" s="76"/>
      <c r="N41" s="76"/>
    </row>
    <row r="42" spans="2:27" ht="12.75" customHeight="1">
      <c r="B42" s="26" t="s">
        <v>72</v>
      </c>
      <c r="C42" s="76"/>
      <c r="D42" s="76"/>
      <c r="E42" s="76"/>
      <c r="F42" s="76"/>
      <c r="G42" s="76"/>
      <c r="H42" s="76"/>
      <c r="I42" s="76"/>
      <c r="J42" s="76"/>
      <c r="K42" s="76"/>
      <c r="L42" s="76"/>
      <c r="M42" s="76"/>
      <c r="N42" s="76"/>
    </row>
    <row r="43" spans="2:27" ht="12.75" customHeight="1">
      <c r="B43" s="555" t="s">
        <v>73</v>
      </c>
      <c r="C43" s="556"/>
      <c r="D43" s="556"/>
      <c r="E43" s="556"/>
      <c r="F43" s="556"/>
      <c r="G43" s="556"/>
      <c r="H43" s="556"/>
      <c r="I43" s="556"/>
      <c r="J43" s="556"/>
      <c r="K43" s="556"/>
      <c r="L43" s="556"/>
      <c r="M43" s="556"/>
      <c r="N43" s="556"/>
    </row>
    <row r="44" spans="2:27" ht="12.75" customHeight="1">
      <c r="B44" s="554" t="s">
        <v>79</v>
      </c>
      <c r="C44" s="556"/>
      <c r="D44" s="556"/>
      <c r="E44" s="556"/>
      <c r="F44" s="556"/>
      <c r="G44" s="556"/>
      <c r="H44" s="556"/>
      <c r="I44" s="556"/>
      <c r="J44" s="556"/>
      <c r="K44" s="556"/>
      <c r="L44" s="556"/>
      <c r="M44" s="556"/>
      <c r="N44" s="556"/>
    </row>
    <row r="45" spans="2:27" ht="23.1" customHeight="1">
      <c r="B45" s="557" t="s">
        <v>80</v>
      </c>
      <c r="C45" s="556"/>
      <c r="D45" s="556"/>
      <c r="E45" s="556"/>
      <c r="F45" s="556"/>
      <c r="G45" s="556"/>
      <c r="H45" s="556"/>
      <c r="I45" s="556"/>
      <c r="J45" s="556"/>
      <c r="K45" s="556"/>
      <c r="L45" s="556"/>
      <c r="M45" s="556"/>
      <c r="N45" s="556"/>
    </row>
    <row r="46" spans="2:27" ht="12.75" customHeight="1">
      <c r="B46" s="558" t="s">
        <v>46</v>
      </c>
      <c r="C46" s="556"/>
      <c r="D46" s="556"/>
      <c r="E46" s="556"/>
      <c r="F46" s="556"/>
      <c r="G46" s="556"/>
      <c r="H46" s="556"/>
      <c r="I46" s="556"/>
      <c r="J46" s="556"/>
      <c r="K46" s="556"/>
      <c r="L46" s="556"/>
      <c r="M46" s="556"/>
      <c r="N46" s="556"/>
    </row>
    <row r="47" spans="2:27" ht="12.75" customHeight="1">
      <c r="B47" s="554" t="s">
        <v>37</v>
      </c>
      <c r="C47" s="554"/>
      <c r="D47" s="554"/>
      <c r="E47" s="554"/>
      <c r="F47" s="554"/>
      <c r="G47" s="554"/>
      <c r="H47" s="554"/>
      <c r="I47" s="554"/>
      <c r="J47" s="554"/>
      <c r="K47" s="554"/>
      <c r="L47" s="554"/>
      <c r="M47" s="554"/>
      <c r="N47" s="554"/>
    </row>
    <row r="48" spans="2:27">
      <c r="C48" s="37"/>
      <c r="D48" s="37"/>
      <c r="E48" s="37"/>
      <c r="F48" s="37"/>
      <c r="G48" s="37"/>
      <c r="H48" s="37"/>
      <c r="I48" s="37"/>
      <c r="J48" s="37"/>
      <c r="K48" s="37"/>
      <c r="L48" s="37"/>
      <c r="M48" s="37"/>
      <c r="N48" s="37"/>
      <c r="O48" s="17"/>
      <c r="P48" s="17"/>
    </row>
    <row r="49" spans="2:16">
      <c r="C49" s="37"/>
      <c r="D49" s="37"/>
      <c r="E49" s="37"/>
      <c r="F49" s="37"/>
      <c r="G49" s="37"/>
      <c r="H49" s="37"/>
      <c r="I49" s="37"/>
      <c r="J49" s="37"/>
      <c r="K49" s="37"/>
      <c r="L49" s="37"/>
      <c r="M49" s="37"/>
      <c r="N49" s="37"/>
      <c r="O49" s="17"/>
      <c r="P49" s="17"/>
    </row>
    <row r="50" spans="2:16">
      <c r="C50" s="37"/>
      <c r="D50" s="37"/>
      <c r="E50" s="37"/>
      <c r="F50" s="37"/>
      <c r="G50" s="37"/>
      <c r="H50" s="37"/>
      <c r="I50" s="37"/>
      <c r="J50" s="37"/>
      <c r="K50" s="37"/>
      <c r="L50" s="53"/>
      <c r="M50" s="53"/>
      <c r="N50" s="53"/>
      <c r="O50" s="54"/>
      <c r="P50" s="17"/>
    </row>
    <row r="51" spans="2:16">
      <c r="C51" s="37"/>
      <c r="D51" s="37"/>
      <c r="E51" s="37"/>
      <c r="F51" s="37"/>
      <c r="G51" s="37"/>
      <c r="H51" s="37"/>
      <c r="I51" s="37"/>
      <c r="J51" s="37"/>
      <c r="K51" s="37"/>
      <c r="L51" s="53"/>
      <c r="M51" s="53"/>
      <c r="N51" s="53"/>
      <c r="O51" s="54"/>
      <c r="P51" s="17"/>
    </row>
    <row r="52" spans="2:16">
      <c r="C52" s="37"/>
      <c r="D52" s="37"/>
      <c r="E52" s="37"/>
      <c r="F52" s="37"/>
      <c r="G52" s="37"/>
      <c r="H52" s="37"/>
      <c r="I52" s="37"/>
      <c r="J52" s="37"/>
      <c r="K52" s="37"/>
      <c r="L52" s="53"/>
      <c r="M52" s="53"/>
      <c r="N52" s="53"/>
      <c r="O52" s="54"/>
      <c r="P52" s="17"/>
    </row>
    <row r="53" spans="2:16">
      <c r="C53" s="37"/>
      <c r="D53" s="37"/>
      <c r="E53" s="37"/>
      <c r="F53" s="37"/>
      <c r="G53" s="37"/>
      <c r="H53" s="37"/>
      <c r="I53" s="37"/>
      <c r="J53" s="37"/>
      <c r="K53" s="37"/>
      <c r="L53" s="53"/>
      <c r="M53" s="53"/>
      <c r="N53" s="53"/>
      <c r="O53" s="54"/>
      <c r="P53" s="17"/>
    </row>
    <row r="54" spans="2:16">
      <c r="C54" s="37"/>
      <c r="D54" s="37"/>
      <c r="E54" s="37"/>
      <c r="F54" s="37"/>
      <c r="G54" s="37"/>
      <c r="H54" s="37"/>
      <c r="I54" s="37"/>
      <c r="J54" s="37"/>
      <c r="K54" s="37"/>
      <c r="L54" s="53"/>
      <c r="M54" s="53"/>
      <c r="N54" s="53"/>
      <c r="O54" s="54"/>
      <c r="P54" s="17"/>
    </row>
    <row r="55" spans="2:16" ht="14.25" customHeight="1">
      <c r="B55" s="98"/>
      <c r="C55" s="37"/>
      <c r="D55" s="37"/>
      <c r="E55" s="37"/>
      <c r="F55" s="37"/>
      <c r="G55" s="37"/>
      <c r="H55" s="37"/>
      <c r="I55" s="37"/>
      <c r="J55" s="37"/>
      <c r="K55" s="37"/>
      <c r="L55" s="53"/>
      <c r="M55" s="53"/>
      <c r="N55" s="53"/>
      <c r="O55" s="54"/>
      <c r="P55" s="17"/>
    </row>
    <row r="56" spans="2:16">
      <c r="C56" s="37"/>
      <c r="D56" s="37"/>
      <c r="E56" s="37"/>
      <c r="F56" s="37"/>
      <c r="G56" s="37"/>
      <c r="H56" s="37"/>
      <c r="I56" s="37"/>
      <c r="J56" s="37"/>
      <c r="K56" s="37"/>
      <c r="L56" s="53"/>
      <c r="M56" s="53"/>
      <c r="N56" s="53"/>
      <c r="O56" s="54"/>
      <c r="P56" s="17"/>
    </row>
    <row r="57" spans="2:16">
      <c r="C57" s="37"/>
      <c r="D57" s="37"/>
      <c r="E57" s="37"/>
      <c r="F57" s="37"/>
      <c r="G57" s="37"/>
      <c r="H57" s="37"/>
      <c r="I57" s="37"/>
      <c r="J57" s="37"/>
      <c r="K57" s="37"/>
      <c r="L57" s="53"/>
      <c r="M57" s="55"/>
      <c r="N57" s="55"/>
      <c r="O57" s="56"/>
      <c r="P57" s="16"/>
    </row>
    <row r="58" spans="2:16">
      <c r="C58" s="37"/>
      <c r="D58" s="37"/>
      <c r="E58" s="37"/>
      <c r="F58" s="37"/>
      <c r="G58" s="37"/>
      <c r="H58" s="37"/>
      <c r="I58" s="37"/>
      <c r="J58" s="37"/>
      <c r="K58" s="37"/>
      <c r="L58" s="53"/>
      <c r="M58" s="55"/>
      <c r="N58" s="55"/>
      <c r="O58" s="56"/>
      <c r="P58" s="16"/>
    </row>
    <row r="59" spans="2:16">
      <c r="B59" s="37"/>
      <c r="C59" s="37"/>
      <c r="D59" s="37"/>
      <c r="E59" s="37"/>
      <c r="F59" s="37"/>
      <c r="G59" s="37"/>
      <c r="H59" s="37"/>
      <c r="I59" s="37"/>
      <c r="J59" s="37"/>
      <c r="K59" s="37"/>
      <c r="L59" s="53"/>
      <c r="M59" s="53"/>
      <c r="N59" s="53"/>
      <c r="O59" s="54"/>
      <c r="P59" s="17"/>
    </row>
    <row r="60" spans="2:16">
      <c r="B60" s="37"/>
      <c r="C60" s="37"/>
      <c r="D60" s="37"/>
      <c r="E60" s="37"/>
      <c r="F60" s="37"/>
      <c r="G60" s="37"/>
      <c r="H60" s="37"/>
      <c r="I60" s="37"/>
      <c r="J60" s="37"/>
      <c r="K60" s="37"/>
      <c r="L60" s="53"/>
      <c r="M60" s="53"/>
      <c r="N60" s="53"/>
      <c r="O60" s="54"/>
      <c r="P60" s="17"/>
    </row>
    <row r="61" spans="2:16">
      <c r="B61" s="37"/>
      <c r="C61" s="37"/>
      <c r="D61" s="37"/>
      <c r="E61" s="37"/>
      <c r="F61" s="37"/>
      <c r="G61" s="37"/>
      <c r="H61" s="37"/>
      <c r="I61" s="37"/>
      <c r="J61" s="37"/>
      <c r="K61" s="37"/>
      <c r="L61" s="53"/>
      <c r="M61" s="53"/>
      <c r="N61" s="53"/>
      <c r="O61" s="54"/>
      <c r="P61" s="17"/>
    </row>
    <row r="62" spans="2:16">
      <c r="L62" s="14"/>
      <c r="M62" s="14"/>
      <c r="N62" s="14"/>
      <c r="O62" s="57"/>
    </row>
    <row r="63" spans="2:16">
      <c r="L63" s="14"/>
      <c r="M63" s="14"/>
      <c r="N63" s="14"/>
      <c r="O63" s="57"/>
    </row>
    <row r="64" spans="2:16">
      <c r="L64" s="14"/>
      <c r="M64" s="14"/>
      <c r="N64" s="14"/>
      <c r="O64" s="57"/>
    </row>
    <row r="65" spans="12:15">
      <c r="L65" s="14"/>
      <c r="M65" s="14"/>
      <c r="N65" s="14"/>
      <c r="O65" s="57"/>
    </row>
    <row r="66" spans="12:15">
      <c r="L66" s="14"/>
      <c r="M66" s="14"/>
      <c r="N66" s="14"/>
      <c r="O66" s="57"/>
    </row>
    <row r="67" spans="12:15">
      <c r="L67" s="14"/>
      <c r="M67" s="14"/>
      <c r="N67" s="14"/>
      <c r="O67" s="57"/>
    </row>
    <row r="68" spans="12:15">
      <c r="L68" s="14"/>
      <c r="M68" s="14"/>
      <c r="N68" s="14"/>
      <c r="O68" s="57"/>
    </row>
    <row r="69" spans="12:15">
      <c r="L69" s="14"/>
      <c r="M69" s="14"/>
      <c r="N69" s="14"/>
      <c r="O69" s="57"/>
    </row>
    <row r="70" spans="12:15">
      <c r="L70" s="14"/>
      <c r="M70" s="14"/>
      <c r="N70" s="14"/>
      <c r="O70" s="57"/>
    </row>
    <row r="71" spans="12:15">
      <c r="L71" s="14"/>
      <c r="M71" s="14"/>
      <c r="N71" s="14"/>
      <c r="O71" s="57"/>
    </row>
    <row r="72" spans="12:15">
      <c r="L72" s="14"/>
      <c r="M72" s="14"/>
      <c r="N72" s="53"/>
      <c r="O72" s="57"/>
    </row>
    <row r="73" spans="12:15">
      <c r="L73" s="14"/>
      <c r="M73" s="14"/>
      <c r="N73" s="14"/>
      <c r="O73" s="57"/>
    </row>
    <row r="74" spans="12:15">
      <c r="L74" s="14"/>
      <c r="M74" s="14"/>
      <c r="N74" s="14"/>
      <c r="O74" s="57"/>
    </row>
    <row r="75" spans="12:15">
      <c r="L75" s="14"/>
      <c r="M75" s="14"/>
      <c r="N75" s="14"/>
      <c r="O75" s="57"/>
    </row>
    <row r="76" spans="12:15">
      <c r="L76" s="14"/>
      <c r="M76" s="14"/>
      <c r="N76" s="14"/>
      <c r="O76" s="57"/>
    </row>
    <row r="77" spans="12:15">
      <c r="L77" s="14"/>
      <c r="M77" s="14"/>
      <c r="N77" s="14"/>
      <c r="O77" s="57"/>
    </row>
    <row r="78" spans="12:15">
      <c r="L78" s="14"/>
      <c r="M78" s="14"/>
      <c r="N78" s="14"/>
      <c r="O78" s="57"/>
    </row>
    <row r="79" spans="12:15">
      <c r="L79" s="14"/>
      <c r="M79" s="14"/>
      <c r="N79" s="14"/>
      <c r="O79" s="57"/>
    </row>
    <row r="80" spans="12:15">
      <c r="L80" s="14"/>
      <c r="M80" s="14"/>
      <c r="N80" s="14"/>
      <c r="O80" s="57"/>
    </row>
    <row r="81" spans="12:15">
      <c r="L81" s="14"/>
      <c r="M81" s="14"/>
      <c r="N81" s="14"/>
      <c r="O81" s="57"/>
    </row>
    <row r="82" spans="12:15">
      <c r="L82" s="14"/>
      <c r="M82" s="14"/>
      <c r="N82" s="14"/>
      <c r="O82" s="57"/>
    </row>
    <row r="83" spans="12:15">
      <c r="L83" s="14"/>
      <c r="M83" s="14"/>
      <c r="N83" s="14"/>
      <c r="O83" s="57"/>
    </row>
    <row r="84" spans="12:15">
      <c r="L84" s="14"/>
      <c r="M84" s="14"/>
      <c r="N84" s="14"/>
      <c r="O84" s="57"/>
    </row>
    <row r="85" spans="12:15">
      <c r="L85" s="14"/>
      <c r="M85" s="14"/>
      <c r="N85" s="53"/>
      <c r="O85" s="57"/>
    </row>
    <row r="86" spans="12:15">
      <c r="L86" s="14"/>
      <c r="M86" s="14"/>
      <c r="N86" s="14"/>
      <c r="O86" s="57"/>
    </row>
  </sheetData>
  <sheetProtection algorithmName="SHA-512" hashValue="VVAzHntGMxRPc2J94hZ5/1+hnOjRReZda4Q90Hfz/t9/lkNNTxnfYnMjCjLKqrvG7OzMCnx8/i7kJAYSFHWxDQ==" saltValue="SQG1ckg2Zmd+I9JryFksNw==" spinCount="100000" sheet="1" objects="1" scenarios="1" autoFilter="0"/>
  <mergeCells count="5">
    <mergeCell ref="B47:N47"/>
    <mergeCell ref="B43:N43"/>
    <mergeCell ref="B45:N45"/>
    <mergeCell ref="B46:N46"/>
    <mergeCell ref="B44:N44"/>
  </mergeCells>
  <hyperlinks>
    <hyperlink ref="B2" location="TABLE_OF_CONTENTS" display="Return to Table of Contents" xr:uid="{00000000-0004-0000-0500-000000000000}"/>
  </hyperlinks>
  <pageMargins left="0.5" right="0.5" top="0.25" bottom="0" header="0.5" footer="0.5"/>
  <pageSetup pageOrder="overThenDown" orientation="landscape"/>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CH84"/>
  <sheetViews>
    <sheetView showGridLines="0" zoomScaleNormal="100" workbookViewId="0">
      <selection activeCell="B2" sqref="B2"/>
    </sheetView>
  </sheetViews>
  <sheetFormatPr defaultColWidth="9.28515625" defaultRowHeight="15"/>
  <cols>
    <col min="1" max="1" width="2" style="137" customWidth="1"/>
    <col min="2" max="2" width="16.42578125" style="37" customWidth="1"/>
    <col min="3" max="3" width="61.7109375" style="37" customWidth="1"/>
    <col min="4" max="4" width="0.7109375" style="206" customWidth="1"/>
    <col min="5" max="5" width="18.28515625" style="37" customWidth="1"/>
    <col min="6" max="6" width="11.7109375" style="37" customWidth="1"/>
    <col min="7" max="7" width="12.85546875" style="37" customWidth="1"/>
    <col min="8" max="8" width="10.140625" style="37" customWidth="1"/>
    <col min="9" max="9" width="9.28515625" style="37" customWidth="1"/>
    <col min="10" max="10" width="10.42578125" style="37" customWidth="1"/>
    <col min="11" max="11" width="10.7109375" style="37" customWidth="1"/>
    <col min="12" max="12" width="11" style="37" customWidth="1"/>
    <col min="13" max="13" width="10.5703125" style="37" customWidth="1"/>
    <col min="14" max="14" width="13.28515625" style="37" customWidth="1"/>
    <col min="15" max="15" width="13" style="37" customWidth="1"/>
    <col min="16" max="16" width="11.7109375" style="37" customWidth="1"/>
    <col min="17" max="18" width="9.5703125" style="37" customWidth="1"/>
    <col min="19" max="19" width="10.28515625" style="37" customWidth="1"/>
    <col min="20" max="22" width="8.28515625" style="37" customWidth="1"/>
    <col min="23" max="23" width="9" style="37" customWidth="1"/>
    <col min="24" max="24" width="7" style="37" customWidth="1"/>
    <col min="26" max="26" width="10.85546875" style="37" customWidth="1"/>
    <col min="27" max="27" width="11.140625" style="37" customWidth="1"/>
    <col min="28" max="28" width="9.28515625" style="37" customWidth="1"/>
    <col min="29" max="29" width="10.7109375" style="37" customWidth="1"/>
    <col min="30" max="30" width="16.42578125" style="37" customWidth="1"/>
    <col min="31" max="31" width="10.7109375" style="37" customWidth="1"/>
    <col min="32" max="32" width="11.7109375" style="37" customWidth="1"/>
    <col min="33" max="33" width="12.28515625" style="37" customWidth="1"/>
    <col min="34" max="35" width="11.5703125" style="37" customWidth="1"/>
    <col min="36" max="36" width="10.85546875" style="37" customWidth="1"/>
    <col min="37" max="37" width="9.28515625" style="37" customWidth="1"/>
    <col min="38" max="38" width="16.28515625" style="37" customWidth="1"/>
    <col min="39" max="39" width="12.7109375" style="37" customWidth="1"/>
    <col min="40" max="40" width="13.140625" style="37" customWidth="1"/>
    <col min="41" max="41" width="11" style="37" customWidth="1"/>
    <col min="42" max="42" width="15.28515625" style="37" customWidth="1"/>
    <col min="43" max="43" width="14.28515625" style="37" customWidth="1"/>
    <col min="44" max="44" width="9.5703125" style="37" customWidth="1"/>
    <col min="45" max="45" width="11.42578125" style="37" customWidth="1"/>
    <col min="46" max="46" width="9.7109375" style="37" customWidth="1"/>
    <col min="47" max="47" width="14.28515625" style="37" customWidth="1"/>
    <col min="48" max="48" width="12.85546875" style="37" customWidth="1"/>
    <col min="49" max="49" width="14" style="37" customWidth="1"/>
    <col min="50" max="50" width="15.5703125" style="37" customWidth="1"/>
    <col min="51" max="51" width="14.42578125" style="37" customWidth="1"/>
    <col min="52" max="52" width="12.28515625" style="37" customWidth="1"/>
    <col min="54" max="55" width="11.7109375" style="37" customWidth="1"/>
    <col min="56" max="56" width="10.5703125" style="37" customWidth="1"/>
    <col min="57" max="57" width="10.140625" style="37" customWidth="1"/>
    <col min="58" max="58" width="9.28515625" style="37" customWidth="1"/>
    <col min="59" max="59" width="13.140625" style="37" customWidth="1"/>
    <col min="60" max="60" width="14.28515625" style="37" customWidth="1"/>
    <col min="61" max="61" width="12.28515625" style="37" customWidth="1"/>
    <col min="62" max="62" width="10.7109375" style="37" customWidth="1"/>
    <col min="63" max="64" width="13.5703125" style="37" customWidth="1"/>
    <col min="65" max="65" width="8.5703125" style="140" bestFit="1" customWidth="1"/>
    <col min="66" max="66" width="7.28515625" style="140" bestFit="1" customWidth="1"/>
    <col min="67" max="67" width="8.28515625" style="140" bestFit="1" customWidth="1"/>
    <col min="68" max="68" width="11.5703125" style="140" bestFit="1" customWidth="1"/>
    <col min="69" max="69" width="8.28515625" style="140" bestFit="1" customWidth="1"/>
    <col min="70" max="70" width="10.28515625" style="140" bestFit="1" customWidth="1"/>
    <col min="71" max="71" width="9.5703125" style="140" bestFit="1" customWidth="1"/>
    <col min="72" max="72" width="8.5703125" style="140" bestFit="1" customWidth="1"/>
    <col min="73" max="75" width="9.28515625" style="37" customWidth="1"/>
    <col min="76" max="86" width="9.28515625" style="53" customWidth="1"/>
    <col min="87" max="87" width="9.28515625" style="37" customWidth="1"/>
    <col min="88" max="16384" width="9.28515625" style="37"/>
  </cols>
  <sheetData>
    <row r="1" spans="1:86" ht="12.75" customHeight="1">
      <c r="C1" s="138"/>
      <c r="D1" s="202"/>
      <c r="Y1" s="37"/>
      <c r="BA1" s="37"/>
      <c r="BJ1" s="140"/>
      <c r="BK1" s="140"/>
      <c r="BL1" s="140"/>
      <c r="BR1" s="37"/>
      <c r="BS1" s="37"/>
      <c r="BT1" s="37"/>
      <c r="BU1" s="53"/>
      <c r="BV1" s="53"/>
      <c r="BW1" s="53"/>
      <c r="CF1" s="37"/>
      <c r="CG1" s="37"/>
      <c r="CH1" s="37"/>
    </row>
    <row r="2" spans="1:86" s="141" customFormat="1" ht="14.25" customHeight="1">
      <c r="B2" s="78" t="s">
        <v>4</v>
      </c>
      <c r="C2" s="142"/>
      <c r="D2" s="203"/>
      <c r="BJ2" s="144"/>
      <c r="BK2" s="144"/>
      <c r="BL2" s="144"/>
      <c r="BM2" s="144"/>
      <c r="BN2" s="144"/>
      <c r="BO2" s="144"/>
      <c r="BP2" s="144"/>
      <c r="BQ2" s="144"/>
    </row>
    <row r="3" spans="1:86" ht="30" customHeight="1">
      <c r="B3" s="457" t="s">
        <v>81</v>
      </c>
      <c r="C3" s="129"/>
      <c r="D3" s="204"/>
      <c r="F3" s="145"/>
      <c r="H3" s="73"/>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6"/>
      <c r="BK3" s="146"/>
      <c r="BL3" s="140"/>
      <c r="BR3" s="37"/>
      <c r="BS3" s="37"/>
      <c r="BT3" s="37"/>
      <c r="BU3" s="53"/>
      <c r="BV3" s="53"/>
      <c r="BW3" s="53"/>
      <c r="CF3" s="37"/>
      <c r="CG3" s="37"/>
      <c r="CH3" s="37"/>
    </row>
    <row r="4" spans="1:86" ht="15.75" customHeight="1">
      <c r="B4" s="13"/>
      <c r="C4" s="248"/>
      <c r="D4" s="239"/>
      <c r="E4" s="13"/>
      <c r="F4" s="13"/>
      <c r="G4" s="13"/>
      <c r="H4" s="13"/>
      <c r="I4" s="13"/>
      <c r="J4" s="240" t="s">
        <v>344</v>
      </c>
      <c r="K4" s="241"/>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40"/>
      <c r="BK4" s="140"/>
      <c r="BL4" s="140"/>
      <c r="BR4" s="37"/>
      <c r="BS4" s="37"/>
      <c r="BT4" s="37"/>
      <c r="BU4" s="53"/>
      <c r="BV4" s="53"/>
      <c r="BW4" s="53"/>
      <c r="CF4" s="37"/>
      <c r="CG4" s="37"/>
      <c r="CH4" s="37"/>
    </row>
    <row r="5" spans="1:86" s="148" customFormat="1" ht="80.25" customHeight="1" thickBot="1">
      <c r="A5" s="147"/>
      <c r="B5" s="242" t="s">
        <v>335</v>
      </c>
      <c r="C5" s="242" t="s">
        <v>82</v>
      </c>
      <c r="D5" s="243" t="s">
        <v>83</v>
      </c>
      <c r="E5" s="244" t="s">
        <v>71</v>
      </c>
      <c r="F5" s="244" t="s">
        <v>84</v>
      </c>
      <c r="G5" s="244" t="s">
        <v>85</v>
      </c>
      <c r="H5" s="244" t="s">
        <v>86</v>
      </c>
      <c r="I5" s="244" t="s">
        <v>87</v>
      </c>
      <c r="J5" s="244" t="s">
        <v>88</v>
      </c>
      <c r="K5" s="244" t="s">
        <v>89</v>
      </c>
      <c r="L5" s="244" t="s">
        <v>90</v>
      </c>
      <c r="M5" s="244" t="s">
        <v>91</v>
      </c>
      <c r="N5" s="244" t="s">
        <v>92</v>
      </c>
      <c r="O5" s="244" t="s">
        <v>93</v>
      </c>
      <c r="P5" s="244" t="s">
        <v>94</v>
      </c>
      <c r="Q5" s="244" t="s">
        <v>95</v>
      </c>
      <c r="R5" s="244" t="s">
        <v>96</v>
      </c>
      <c r="S5" s="244" t="s">
        <v>97</v>
      </c>
      <c r="T5" s="244" t="s">
        <v>98</v>
      </c>
      <c r="U5" s="244" t="s">
        <v>99</v>
      </c>
      <c r="V5" s="244" t="s">
        <v>100</v>
      </c>
      <c r="W5" s="244" t="s">
        <v>101</v>
      </c>
      <c r="X5" s="244" t="s">
        <v>102</v>
      </c>
      <c r="Y5" s="244" t="s">
        <v>103</v>
      </c>
      <c r="Z5" s="244" t="s">
        <v>104</v>
      </c>
      <c r="AA5" s="244" t="s">
        <v>105</v>
      </c>
      <c r="AB5" s="244" t="s">
        <v>106</v>
      </c>
      <c r="AC5" s="244" t="s">
        <v>107</v>
      </c>
      <c r="AD5" s="244" t="s">
        <v>108</v>
      </c>
      <c r="AE5" s="244" t="s">
        <v>109</v>
      </c>
      <c r="AF5" s="244" t="s">
        <v>110</v>
      </c>
      <c r="AG5" s="244" t="s">
        <v>111</v>
      </c>
      <c r="AH5" s="244" t="s">
        <v>112</v>
      </c>
      <c r="AI5" s="244" t="s">
        <v>113</v>
      </c>
      <c r="AJ5" s="244" t="s">
        <v>114</v>
      </c>
      <c r="AK5" s="244" t="s">
        <v>115</v>
      </c>
      <c r="AL5" s="244" t="s">
        <v>116</v>
      </c>
      <c r="AM5" s="244" t="s">
        <v>117</v>
      </c>
      <c r="AN5" s="244" t="s">
        <v>118</v>
      </c>
      <c r="AO5" s="244" t="s">
        <v>119</v>
      </c>
      <c r="AP5" s="244" t="s">
        <v>120</v>
      </c>
      <c r="AQ5" s="244" t="s">
        <v>121</v>
      </c>
      <c r="AR5" s="244" t="s">
        <v>122</v>
      </c>
      <c r="AS5" s="244" t="s">
        <v>123</v>
      </c>
      <c r="AT5" s="244" t="s">
        <v>124</v>
      </c>
      <c r="AU5" s="244" t="s">
        <v>125</v>
      </c>
      <c r="AV5" s="244" t="s">
        <v>126</v>
      </c>
      <c r="AW5" s="244" t="s">
        <v>127</v>
      </c>
      <c r="AX5" s="244" t="s">
        <v>128</v>
      </c>
      <c r="AY5" s="244" t="s">
        <v>129</v>
      </c>
      <c r="AZ5" s="244" t="s">
        <v>130</v>
      </c>
      <c r="BA5" s="244" t="s">
        <v>131</v>
      </c>
      <c r="BB5" s="244" t="s">
        <v>132</v>
      </c>
      <c r="BC5" s="244" t="s">
        <v>133</v>
      </c>
      <c r="BD5" s="244" t="s">
        <v>134</v>
      </c>
      <c r="BE5" s="244" t="s">
        <v>135</v>
      </c>
      <c r="BF5" s="244" t="s">
        <v>136</v>
      </c>
      <c r="BG5" s="244" t="s">
        <v>137</v>
      </c>
      <c r="BH5" s="244" t="s">
        <v>138</v>
      </c>
      <c r="BI5" s="244" t="s">
        <v>139</v>
      </c>
      <c r="BJ5" s="296" t="s">
        <v>140</v>
      </c>
      <c r="BK5" s="296" t="s">
        <v>141</v>
      </c>
      <c r="BL5" s="65"/>
      <c r="BM5" s="65"/>
      <c r="BN5" s="65"/>
      <c r="BO5" s="65"/>
      <c r="BP5" s="65"/>
      <c r="BQ5" s="65"/>
      <c r="BU5" s="149"/>
      <c r="BV5" s="149"/>
      <c r="BW5" s="149"/>
      <c r="BX5" s="149"/>
      <c r="BY5" s="149"/>
      <c r="BZ5" s="149"/>
      <c r="CA5" s="149"/>
      <c r="CB5" s="149"/>
      <c r="CC5" s="149"/>
      <c r="CD5" s="149"/>
      <c r="CE5" s="149"/>
    </row>
    <row r="6" spans="1:86" ht="14.25">
      <c r="A6" s="428"/>
      <c r="B6" s="372" t="s">
        <v>142</v>
      </c>
      <c r="C6" s="373" t="s">
        <v>143</v>
      </c>
      <c r="D6" s="372"/>
      <c r="E6" s="438">
        <v>1229</v>
      </c>
      <c r="F6" s="438">
        <v>0</v>
      </c>
      <c r="G6" s="438">
        <v>115</v>
      </c>
      <c r="H6" s="438">
        <v>2</v>
      </c>
      <c r="I6" s="438">
        <v>11</v>
      </c>
      <c r="J6" s="438">
        <v>14</v>
      </c>
      <c r="K6" s="438">
        <v>0</v>
      </c>
      <c r="L6" s="438">
        <v>46</v>
      </c>
      <c r="M6" s="438">
        <v>11</v>
      </c>
      <c r="N6" s="438">
        <v>4</v>
      </c>
      <c r="O6" s="438">
        <v>0</v>
      </c>
      <c r="P6" s="438">
        <v>0</v>
      </c>
      <c r="Q6" s="438">
        <v>180</v>
      </c>
      <c r="R6" s="438">
        <v>161</v>
      </c>
      <c r="S6" s="438">
        <v>0</v>
      </c>
      <c r="T6" s="438">
        <v>0</v>
      </c>
      <c r="U6" s="438">
        <v>4</v>
      </c>
      <c r="V6" s="438">
        <v>15</v>
      </c>
      <c r="W6" s="438">
        <v>14</v>
      </c>
      <c r="X6" s="438">
        <v>6</v>
      </c>
      <c r="Y6" s="438">
        <v>5</v>
      </c>
      <c r="Z6" s="438">
        <v>14</v>
      </c>
      <c r="AA6" s="438">
        <v>73</v>
      </c>
      <c r="AB6" s="438">
        <v>0</v>
      </c>
      <c r="AC6" s="438">
        <v>8</v>
      </c>
      <c r="AD6" s="438">
        <v>5</v>
      </c>
      <c r="AE6" s="438">
        <v>29</v>
      </c>
      <c r="AF6" s="438">
        <v>10</v>
      </c>
      <c r="AG6" s="438">
        <v>54</v>
      </c>
      <c r="AH6" s="438">
        <v>13</v>
      </c>
      <c r="AI6" s="438">
        <v>0</v>
      </c>
      <c r="AJ6" s="438">
        <v>2</v>
      </c>
      <c r="AK6" s="438">
        <v>1</v>
      </c>
      <c r="AL6" s="438">
        <v>0</v>
      </c>
      <c r="AM6" s="438">
        <v>17</v>
      </c>
      <c r="AN6" s="438">
        <v>5</v>
      </c>
      <c r="AO6" s="438">
        <v>17</v>
      </c>
      <c r="AP6" s="438">
        <v>62</v>
      </c>
      <c r="AQ6" s="438">
        <v>2</v>
      </c>
      <c r="AR6" s="438">
        <v>19</v>
      </c>
      <c r="AS6" s="438">
        <v>9</v>
      </c>
      <c r="AT6" s="438">
        <v>10</v>
      </c>
      <c r="AU6" s="438">
        <v>12</v>
      </c>
      <c r="AV6" s="438">
        <v>1</v>
      </c>
      <c r="AW6" s="438">
        <v>1</v>
      </c>
      <c r="AX6" s="438">
        <v>45</v>
      </c>
      <c r="AY6" s="438">
        <v>4</v>
      </c>
      <c r="AZ6" s="438">
        <v>80</v>
      </c>
      <c r="BA6" s="438">
        <v>59</v>
      </c>
      <c r="BB6" s="438"/>
      <c r="BC6" s="438">
        <v>22</v>
      </c>
      <c r="BD6" s="438">
        <v>0</v>
      </c>
      <c r="BE6" s="438"/>
      <c r="BF6" s="438">
        <v>27</v>
      </c>
      <c r="BG6" s="438">
        <v>7</v>
      </c>
      <c r="BH6" s="438">
        <v>1</v>
      </c>
      <c r="BI6" s="438">
        <v>6</v>
      </c>
      <c r="BJ6" s="438">
        <v>0</v>
      </c>
      <c r="BK6" s="438">
        <v>26</v>
      </c>
      <c r="BL6" s="428"/>
      <c r="BM6" s="428"/>
      <c r="BN6" s="428"/>
      <c r="BO6" s="428"/>
      <c r="BP6" s="428"/>
      <c r="BQ6" s="428"/>
      <c r="BR6" s="428"/>
      <c r="BS6" s="428"/>
      <c r="BT6" s="428"/>
      <c r="BU6" s="428"/>
      <c r="BV6" s="428"/>
      <c r="BW6" s="428"/>
      <c r="BX6" s="428"/>
      <c r="BY6" s="428"/>
      <c r="BZ6" s="428"/>
      <c r="CA6" s="428"/>
      <c r="CB6" s="428"/>
      <c r="CC6" s="428"/>
      <c r="CD6" s="428"/>
      <c r="CE6" s="428"/>
      <c r="CF6" s="428"/>
      <c r="CG6" s="428"/>
      <c r="CH6" s="428"/>
    </row>
    <row r="7" spans="1:86" ht="14.25">
      <c r="A7" s="428"/>
      <c r="B7" s="372" t="s">
        <v>144</v>
      </c>
      <c r="C7" s="373" t="s">
        <v>145</v>
      </c>
      <c r="D7" s="372"/>
      <c r="E7" s="438">
        <v>2914</v>
      </c>
      <c r="F7" s="438">
        <v>2</v>
      </c>
      <c r="G7" s="438">
        <v>15</v>
      </c>
      <c r="H7" s="438">
        <v>11</v>
      </c>
      <c r="I7" s="438">
        <v>140</v>
      </c>
      <c r="J7" s="438">
        <v>9</v>
      </c>
      <c r="K7" s="438">
        <v>0</v>
      </c>
      <c r="L7" s="438">
        <v>589</v>
      </c>
      <c r="M7" s="438">
        <v>54</v>
      </c>
      <c r="N7" s="438">
        <v>14</v>
      </c>
      <c r="O7" s="438">
        <v>4</v>
      </c>
      <c r="P7" s="438">
        <v>1</v>
      </c>
      <c r="Q7" s="438">
        <v>207</v>
      </c>
      <c r="R7" s="438">
        <v>54</v>
      </c>
      <c r="S7" s="438">
        <v>2</v>
      </c>
      <c r="T7" s="438">
        <v>10</v>
      </c>
      <c r="U7" s="438">
        <v>24</v>
      </c>
      <c r="V7" s="438">
        <v>142</v>
      </c>
      <c r="W7" s="438">
        <v>41</v>
      </c>
      <c r="X7" s="438">
        <v>28</v>
      </c>
      <c r="Y7" s="438">
        <v>14</v>
      </c>
      <c r="Z7" s="438">
        <v>8</v>
      </c>
      <c r="AA7" s="438">
        <v>31</v>
      </c>
      <c r="AB7" s="438">
        <v>3</v>
      </c>
      <c r="AC7" s="438">
        <v>28</v>
      </c>
      <c r="AD7" s="438">
        <v>38</v>
      </c>
      <c r="AE7" s="438">
        <v>170</v>
      </c>
      <c r="AF7" s="438">
        <v>55</v>
      </c>
      <c r="AG7" s="438">
        <v>9</v>
      </c>
      <c r="AH7" s="438">
        <v>43</v>
      </c>
      <c r="AI7" s="438">
        <v>14</v>
      </c>
      <c r="AJ7" s="438">
        <v>8</v>
      </c>
      <c r="AK7" s="438">
        <v>31</v>
      </c>
      <c r="AL7" s="438">
        <v>7</v>
      </c>
      <c r="AM7" s="438">
        <v>55</v>
      </c>
      <c r="AN7" s="438">
        <v>28</v>
      </c>
      <c r="AO7" s="438">
        <v>74</v>
      </c>
      <c r="AP7" s="438">
        <v>49</v>
      </c>
      <c r="AQ7" s="438">
        <v>16</v>
      </c>
      <c r="AR7" s="438">
        <v>64</v>
      </c>
      <c r="AS7" s="438">
        <v>20</v>
      </c>
      <c r="AT7" s="438">
        <v>50</v>
      </c>
      <c r="AU7" s="438">
        <v>50</v>
      </c>
      <c r="AV7" s="438">
        <v>2</v>
      </c>
      <c r="AW7" s="438">
        <v>5</v>
      </c>
      <c r="AX7" s="438">
        <v>23</v>
      </c>
      <c r="AY7" s="438">
        <v>8</v>
      </c>
      <c r="AZ7" s="438">
        <v>21</v>
      </c>
      <c r="BA7" s="438">
        <v>270</v>
      </c>
      <c r="BB7" s="438"/>
      <c r="BC7" s="438">
        <v>131</v>
      </c>
      <c r="BD7" s="438">
        <v>2</v>
      </c>
      <c r="BE7" s="438"/>
      <c r="BF7" s="438">
        <v>49</v>
      </c>
      <c r="BG7" s="438">
        <v>89</v>
      </c>
      <c r="BH7" s="438">
        <v>6</v>
      </c>
      <c r="BI7" s="438">
        <v>43</v>
      </c>
      <c r="BJ7" s="438">
        <v>4</v>
      </c>
      <c r="BK7" s="438">
        <v>49</v>
      </c>
      <c r="BL7" s="428"/>
      <c r="BM7" s="428"/>
      <c r="BN7" s="428"/>
      <c r="BO7" s="428"/>
      <c r="BP7" s="428"/>
      <c r="BQ7" s="428"/>
      <c r="BR7" s="428"/>
      <c r="BS7" s="428"/>
      <c r="BT7" s="428"/>
      <c r="BU7" s="428"/>
      <c r="BV7" s="428"/>
      <c r="BW7" s="428"/>
      <c r="BX7" s="428"/>
      <c r="BY7" s="428"/>
      <c r="BZ7" s="428"/>
      <c r="CA7" s="428"/>
      <c r="CB7" s="428"/>
      <c r="CC7" s="428"/>
      <c r="CD7" s="428"/>
      <c r="CE7" s="428"/>
      <c r="CF7" s="428"/>
      <c r="CG7" s="428"/>
      <c r="CH7" s="428"/>
    </row>
    <row r="8" spans="1:86" ht="12.75">
      <c r="A8" s="150"/>
      <c r="B8" s="372" t="s">
        <v>144</v>
      </c>
      <c r="C8" s="373" t="s">
        <v>146</v>
      </c>
      <c r="D8" s="374"/>
      <c r="E8" s="443">
        <v>2879</v>
      </c>
      <c r="F8" s="438">
        <v>5</v>
      </c>
      <c r="G8" s="443">
        <v>15</v>
      </c>
      <c r="H8" s="443">
        <v>9</v>
      </c>
      <c r="I8" s="438">
        <v>143</v>
      </c>
      <c r="J8" s="438">
        <v>7</v>
      </c>
      <c r="K8" s="438">
        <v>0</v>
      </c>
      <c r="L8" s="438">
        <v>525</v>
      </c>
      <c r="M8" s="438">
        <v>60</v>
      </c>
      <c r="N8" s="438">
        <v>9</v>
      </c>
      <c r="O8" s="438">
        <v>4</v>
      </c>
      <c r="P8" s="438">
        <v>2</v>
      </c>
      <c r="Q8" s="438">
        <v>190</v>
      </c>
      <c r="R8" s="438">
        <v>48</v>
      </c>
      <c r="S8" s="438">
        <v>1</v>
      </c>
      <c r="T8" s="438">
        <v>11</v>
      </c>
      <c r="U8" s="438">
        <v>31</v>
      </c>
      <c r="V8" s="438">
        <v>176</v>
      </c>
      <c r="W8" s="438">
        <v>41</v>
      </c>
      <c r="X8" s="438">
        <v>22</v>
      </c>
      <c r="Y8" s="438">
        <v>11</v>
      </c>
      <c r="Z8" s="438">
        <v>5</v>
      </c>
      <c r="AA8" s="438">
        <v>35</v>
      </c>
      <c r="AB8" s="438">
        <v>2</v>
      </c>
      <c r="AC8" s="438">
        <v>21</v>
      </c>
      <c r="AD8" s="438">
        <v>34</v>
      </c>
      <c r="AE8" s="438">
        <v>166</v>
      </c>
      <c r="AF8" s="438">
        <v>39</v>
      </c>
      <c r="AG8" s="438">
        <v>8</v>
      </c>
      <c r="AH8" s="438">
        <v>32</v>
      </c>
      <c r="AI8" s="438">
        <v>15</v>
      </c>
      <c r="AJ8" s="438">
        <v>6</v>
      </c>
      <c r="AK8" s="438">
        <v>29</v>
      </c>
      <c r="AL8" s="438">
        <v>2</v>
      </c>
      <c r="AM8" s="438">
        <v>55</v>
      </c>
      <c r="AN8" s="438">
        <v>24</v>
      </c>
      <c r="AO8" s="438">
        <v>79</v>
      </c>
      <c r="AP8" s="438">
        <v>30</v>
      </c>
      <c r="AQ8" s="438">
        <v>15</v>
      </c>
      <c r="AR8" s="438">
        <v>64</v>
      </c>
      <c r="AS8" s="438">
        <v>20</v>
      </c>
      <c r="AT8" s="438">
        <v>39</v>
      </c>
      <c r="AU8" s="438">
        <v>38</v>
      </c>
      <c r="AV8" s="438">
        <v>2</v>
      </c>
      <c r="AW8" s="438">
        <v>6</v>
      </c>
      <c r="AX8" s="438">
        <v>17</v>
      </c>
      <c r="AY8" s="438">
        <v>8</v>
      </c>
      <c r="AZ8" s="438">
        <v>19</v>
      </c>
      <c r="BA8" s="438">
        <v>246</v>
      </c>
      <c r="BB8" s="438"/>
      <c r="BC8" s="438">
        <v>139</v>
      </c>
      <c r="BD8" s="438">
        <v>1</v>
      </c>
      <c r="BE8" s="438"/>
      <c r="BF8" s="438">
        <v>48</v>
      </c>
      <c r="BG8" s="438">
        <v>82</v>
      </c>
      <c r="BH8" s="438">
        <v>4</v>
      </c>
      <c r="BI8" s="438">
        <v>40</v>
      </c>
      <c r="BJ8" s="438">
        <v>4</v>
      </c>
      <c r="BK8" s="438">
        <v>195</v>
      </c>
      <c r="BL8" s="152"/>
      <c r="BM8" s="152"/>
      <c r="BN8" s="152"/>
      <c r="BO8" s="152"/>
      <c r="BP8" s="152"/>
      <c r="BQ8" s="152"/>
      <c r="BR8" s="37"/>
      <c r="BS8" s="151"/>
      <c r="BT8" s="37"/>
      <c r="BU8" s="53"/>
      <c r="BV8" s="53"/>
      <c r="BW8" s="53"/>
      <c r="CF8" s="37"/>
      <c r="CG8" s="37"/>
      <c r="CH8" s="37"/>
    </row>
    <row r="9" spans="1:86" ht="12.75">
      <c r="A9" s="150"/>
      <c r="B9" s="372" t="s">
        <v>147</v>
      </c>
      <c r="C9" s="373" t="s">
        <v>148</v>
      </c>
      <c r="D9" s="374"/>
      <c r="E9" s="443">
        <v>1478</v>
      </c>
      <c r="F9" s="438">
        <v>4</v>
      </c>
      <c r="G9" s="443">
        <v>6</v>
      </c>
      <c r="H9" s="443">
        <v>4</v>
      </c>
      <c r="I9" s="438">
        <v>41</v>
      </c>
      <c r="J9" s="438">
        <v>0</v>
      </c>
      <c r="K9" s="438">
        <v>0</v>
      </c>
      <c r="L9" s="438">
        <v>625</v>
      </c>
      <c r="M9" s="438">
        <v>13</v>
      </c>
      <c r="N9" s="438">
        <v>4</v>
      </c>
      <c r="O9" s="438">
        <v>1</v>
      </c>
      <c r="P9" s="438">
        <v>1</v>
      </c>
      <c r="Q9" s="438">
        <v>60</v>
      </c>
      <c r="R9" s="438">
        <v>19</v>
      </c>
      <c r="S9" s="438">
        <v>1</v>
      </c>
      <c r="T9" s="438">
        <v>7</v>
      </c>
      <c r="U9" s="438">
        <v>14</v>
      </c>
      <c r="V9" s="438">
        <v>38</v>
      </c>
      <c r="W9" s="438">
        <v>4</v>
      </c>
      <c r="X9" s="438">
        <v>4</v>
      </c>
      <c r="Y9" s="438">
        <v>2</v>
      </c>
      <c r="Z9" s="438">
        <v>3</v>
      </c>
      <c r="AA9" s="438">
        <v>4</v>
      </c>
      <c r="AB9" s="438">
        <v>3</v>
      </c>
      <c r="AC9" s="438">
        <v>16</v>
      </c>
      <c r="AD9" s="438">
        <v>17</v>
      </c>
      <c r="AE9" s="438">
        <v>51</v>
      </c>
      <c r="AF9" s="438">
        <v>14</v>
      </c>
      <c r="AG9" s="438">
        <v>0</v>
      </c>
      <c r="AH9" s="438">
        <v>7</v>
      </c>
      <c r="AI9" s="438">
        <v>3</v>
      </c>
      <c r="AJ9" s="438">
        <v>0</v>
      </c>
      <c r="AK9" s="438">
        <v>11</v>
      </c>
      <c r="AL9" s="438">
        <v>2</v>
      </c>
      <c r="AM9" s="438">
        <v>31</v>
      </c>
      <c r="AN9" s="438">
        <v>7</v>
      </c>
      <c r="AO9" s="438">
        <v>38</v>
      </c>
      <c r="AP9" s="438">
        <v>7</v>
      </c>
      <c r="AQ9" s="438">
        <v>3</v>
      </c>
      <c r="AR9" s="438">
        <v>18</v>
      </c>
      <c r="AS9" s="438">
        <v>3</v>
      </c>
      <c r="AT9" s="438">
        <v>18</v>
      </c>
      <c r="AU9" s="438">
        <v>18</v>
      </c>
      <c r="AV9" s="438">
        <v>0</v>
      </c>
      <c r="AW9" s="438">
        <v>2</v>
      </c>
      <c r="AX9" s="438">
        <v>4</v>
      </c>
      <c r="AY9" s="438">
        <v>2</v>
      </c>
      <c r="AZ9" s="438">
        <v>12</v>
      </c>
      <c r="BA9" s="438">
        <v>62</v>
      </c>
      <c r="BB9" s="438"/>
      <c r="BC9" s="438">
        <v>41</v>
      </c>
      <c r="BD9" s="438">
        <v>1</v>
      </c>
      <c r="BE9" s="438"/>
      <c r="BF9" s="438">
        <v>15</v>
      </c>
      <c r="BG9" s="438">
        <v>54</v>
      </c>
      <c r="BH9" s="438">
        <v>0</v>
      </c>
      <c r="BI9" s="438">
        <v>11</v>
      </c>
      <c r="BJ9" s="438">
        <v>1</v>
      </c>
      <c r="BK9" s="438">
        <v>151</v>
      </c>
      <c r="BL9" s="152"/>
      <c r="BM9" s="152"/>
      <c r="BN9" s="152"/>
      <c r="BO9" s="152"/>
      <c r="BP9" s="152"/>
      <c r="BQ9" s="152"/>
      <c r="BR9" s="37"/>
      <c r="BS9" s="151"/>
      <c r="BT9" s="37"/>
      <c r="BU9" s="53"/>
      <c r="BV9" s="53"/>
      <c r="BW9" s="53"/>
      <c r="CF9" s="37"/>
      <c r="CG9" s="37"/>
      <c r="CH9" s="37"/>
    </row>
    <row r="10" spans="1:86" ht="12.75">
      <c r="A10" s="150"/>
      <c r="B10" s="372" t="s">
        <v>147</v>
      </c>
      <c r="C10" s="373" t="s">
        <v>149</v>
      </c>
      <c r="D10" s="374"/>
      <c r="E10" s="443">
        <v>1496</v>
      </c>
      <c r="F10" s="438">
        <v>0</v>
      </c>
      <c r="G10" s="443">
        <v>6</v>
      </c>
      <c r="H10" s="443">
        <v>2</v>
      </c>
      <c r="I10" s="438">
        <v>25</v>
      </c>
      <c r="J10" s="438">
        <v>1</v>
      </c>
      <c r="K10" s="438">
        <v>0</v>
      </c>
      <c r="L10" s="438">
        <v>782</v>
      </c>
      <c r="M10" s="438">
        <v>11</v>
      </c>
      <c r="N10" s="438">
        <v>5</v>
      </c>
      <c r="O10" s="438">
        <v>0</v>
      </c>
      <c r="P10" s="438">
        <v>2</v>
      </c>
      <c r="Q10" s="438">
        <v>45</v>
      </c>
      <c r="R10" s="438">
        <v>22</v>
      </c>
      <c r="S10" s="438">
        <v>0</v>
      </c>
      <c r="T10" s="438">
        <v>10</v>
      </c>
      <c r="U10" s="438">
        <v>2</v>
      </c>
      <c r="V10" s="438">
        <v>25</v>
      </c>
      <c r="W10" s="438">
        <v>8</v>
      </c>
      <c r="X10" s="438">
        <v>3</v>
      </c>
      <c r="Y10" s="438">
        <v>2</v>
      </c>
      <c r="Z10" s="438">
        <v>2</v>
      </c>
      <c r="AA10" s="438">
        <v>1</v>
      </c>
      <c r="AB10" s="438">
        <v>1</v>
      </c>
      <c r="AC10" s="438">
        <v>11</v>
      </c>
      <c r="AD10" s="438">
        <v>28</v>
      </c>
      <c r="AE10" s="438">
        <v>33</v>
      </c>
      <c r="AF10" s="438">
        <v>14</v>
      </c>
      <c r="AG10" s="438">
        <v>0</v>
      </c>
      <c r="AH10" s="438">
        <v>6</v>
      </c>
      <c r="AI10" s="438">
        <v>0</v>
      </c>
      <c r="AJ10" s="438">
        <v>0</v>
      </c>
      <c r="AK10" s="438">
        <v>12</v>
      </c>
      <c r="AL10" s="438">
        <v>5</v>
      </c>
      <c r="AM10" s="438">
        <v>26</v>
      </c>
      <c r="AN10" s="438">
        <v>6</v>
      </c>
      <c r="AO10" s="438">
        <v>46</v>
      </c>
      <c r="AP10" s="438">
        <v>19</v>
      </c>
      <c r="AQ10" s="438">
        <v>2</v>
      </c>
      <c r="AR10" s="438">
        <v>13</v>
      </c>
      <c r="AS10" s="438">
        <v>1</v>
      </c>
      <c r="AT10" s="438">
        <v>13</v>
      </c>
      <c r="AU10" s="438">
        <v>17</v>
      </c>
      <c r="AV10" s="438">
        <v>2</v>
      </c>
      <c r="AW10" s="438">
        <v>2</v>
      </c>
      <c r="AX10" s="438">
        <v>4</v>
      </c>
      <c r="AY10" s="438">
        <v>0</v>
      </c>
      <c r="AZ10" s="438">
        <v>5</v>
      </c>
      <c r="BA10" s="438">
        <v>56</v>
      </c>
      <c r="BB10" s="438"/>
      <c r="BC10" s="438">
        <v>15</v>
      </c>
      <c r="BD10" s="438">
        <v>0</v>
      </c>
      <c r="BE10" s="438"/>
      <c r="BF10" s="438">
        <v>21</v>
      </c>
      <c r="BG10" s="438">
        <v>71</v>
      </c>
      <c r="BH10" s="438">
        <v>0</v>
      </c>
      <c r="BI10" s="438">
        <v>4</v>
      </c>
      <c r="BJ10" s="438">
        <v>1</v>
      </c>
      <c r="BK10" s="438">
        <v>108</v>
      </c>
      <c r="BL10" s="153"/>
      <c r="BM10" s="153"/>
      <c r="BN10" s="153"/>
      <c r="BO10" s="153"/>
      <c r="BP10" s="153"/>
      <c r="BQ10" s="153"/>
      <c r="BR10" s="37"/>
      <c r="BS10" s="151"/>
      <c r="BT10" s="37"/>
      <c r="BU10" s="53"/>
      <c r="BV10" s="53"/>
      <c r="BW10" s="53"/>
      <c r="CF10" s="37"/>
      <c r="CG10" s="37"/>
      <c r="CH10" s="37"/>
    </row>
    <row r="11" spans="1:86" ht="12.75">
      <c r="A11" s="150"/>
      <c r="B11" s="372" t="s">
        <v>147</v>
      </c>
      <c r="C11" s="373" t="s">
        <v>150</v>
      </c>
      <c r="D11" s="374"/>
      <c r="E11" s="443">
        <v>2211</v>
      </c>
      <c r="F11" s="438">
        <v>7</v>
      </c>
      <c r="G11" s="443">
        <v>4</v>
      </c>
      <c r="H11" s="443">
        <v>6</v>
      </c>
      <c r="I11" s="438">
        <v>49</v>
      </c>
      <c r="J11" s="438">
        <v>2</v>
      </c>
      <c r="K11" s="438">
        <v>0</v>
      </c>
      <c r="L11" s="438">
        <v>1013</v>
      </c>
      <c r="M11" s="438">
        <v>23</v>
      </c>
      <c r="N11" s="438">
        <v>3</v>
      </c>
      <c r="O11" s="438">
        <v>2</v>
      </c>
      <c r="P11" s="438">
        <v>2</v>
      </c>
      <c r="Q11" s="438">
        <v>81</v>
      </c>
      <c r="R11" s="438">
        <v>21</v>
      </c>
      <c r="S11" s="438">
        <v>2</v>
      </c>
      <c r="T11" s="438">
        <v>20</v>
      </c>
      <c r="U11" s="438">
        <v>14</v>
      </c>
      <c r="V11" s="438">
        <v>43</v>
      </c>
      <c r="W11" s="438">
        <v>9</v>
      </c>
      <c r="X11" s="438">
        <v>6</v>
      </c>
      <c r="Y11" s="438">
        <v>3</v>
      </c>
      <c r="Z11" s="438">
        <v>3</v>
      </c>
      <c r="AA11" s="438">
        <v>3</v>
      </c>
      <c r="AB11" s="438">
        <v>2</v>
      </c>
      <c r="AC11" s="438">
        <v>14</v>
      </c>
      <c r="AD11" s="438">
        <v>18</v>
      </c>
      <c r="AE11" s="438">
        <v>48</v>
      </c>
      <c r="AF11" s="438">
        <v>18</v>
      </c>
      <c r="AG11" s="438">
        <v>0</v>
      </c>
      <c r="AH11" s="438">
        <v>11</v>
      </c>
      <c r="AI11" s="438">
        <v>3</v>
      </c>
      <c r="AJ11" s="438">
        <v>3</v>
      </c>
      <c r="AK11" s="438">
        <v>24</v>
      </c>
      <c r="AL11" s="438">
        <v>5</v>
      </c>
      <c r="AM11" s="438">
        <v>47</v>
      </c>
      <c r="AN11" s="438">
        <v>11</v>
      </c>
      <c r="AO11" s="438">
        <v>71</v>
      </c>
      <c r="AP11" s="438">
        <v>16</v>
      </c>
      <c r="AQ11" s="438">
        <v>1</v>
      </c>
      <c r="AR11" s="438">
        <v>19</v>
      </c>
      <c r="AS11" s="438">
        <v>5</v>
      </c>
      <c r="AT11" s="438">
        <v>26</v>
      </c>
      <c r="AU11" s="438">
        <v>24</v>
      </c>
      <c r="AV11" s="438">
        <v>0</v>
      </c>
      <c r="AW11" s="438">
        <v>2</v>
      </c>
      <c r="AX11" s="438">
        <v>7</v>
      </c>
      <c r="AY11" s="438">
        <v>5</v>
      </c>
      <c r="AZ11" s="438">
        <v>9</v>
      </c>
      <c r="BA11" s="438">
        <v>75</v>
      </c>
      <c r="BB11" s="438"/>
      <c r="BC11" s="438">
        <v>51</v>
      </c>
      <c r="BD11" s="438">
        <v>0</v>
      </c>
      <c r="BE11" s="438"/>
      <c r="BF11" s="438">
        <v>27</v>
      </c>
      <c r="BG11" s="438">
        <v>83</v>
      </c>
      <c r="BH11" s="438">
        <v>0</v>
      </c>
      <c r="BI11" s="438">
        <v>2</v>
      </c>
      <c r="BJ11" s="438">
        <v>1</v>
      </c>
      <c r="BK11" s="438">
        <v>267</v>
      </c>
      <c r="BL11" s="153"/>
      <c r="BM11" s="153"/>
      <c r="BN11" s="153"/>
      <c r="BO11" s="153"/>
      <c r="BP11" s="153"/>
      <c r="BQ11" s="153"/>
      <c r="BR11" s="37"/>
      <c r="BS11" s="151"/>
      <c r="BT11" s="37"/>
      <c r="BU11" s="53"/>
      <c r="BV11" s="53"/>
      <c r="BW11" s="53"/>
      <c r="CF11" s="37"/>
      <c r="CG11" s="37"/>
      <c r="CH11" s="37"/>
    </row>
    <row r="12" spans="1:86" ht="14.25">
      <c r="B12" s="372" t="s">
        <v>147</v>
      </c>
      <c r="C12" s="373" t="s">
        <v>151</v>
      </c>
      <c r="D12" s="374"/>
      <c r="E12" s="443">
        <v>2618</v>
      </c>
      <c r="F12" s="438">
        <v>5</v>
      </c>
      <c r="G12" s="443">
        <v>5</v>
      </c>
      <c r="H12" s="443">
        <v>2</v>
      </c>
      <c r="I12" s="438">
        <v>52</v>
      </c>
      <c r="J12" s="438">
        <v>0</v>
      </c>
      <c r="K12" s="438">
        <v>0</v>
      </c>
      <c r="L12" s="438">
        <v>1027</v>
      </c>
      <c r="M12" s="438">
        <v>25</v>
      </c>
      <c r="N12" s="438">
        <v>7</v>
      </c>
      <c r="O12" s="438">
        <v>4</v>
      </c>
      <c r="P12" s="438">
        <v>3</v>
      </c>
      <c r="Q12" s="438">
        <v>109</v>
      </c>
      <c r="R12" s="438">
        <v>38</v>
      </c>
      <c r="S12" s="438">
        <v>1</v>
      </c>
      <c r="T12" s="438">
        <v>17</v>
      </c>
      <c r="U12" s="438">
        <v>8</v>
      </c>
      <c r="V12" s="438">
        <v>66</v>
      </c>
      <c r="W12" s="438">
        <v>8</v>
      </c>
      <c r="X12" s="438">
        <v>6</v>
      </c>
      <c r="Y12" s="438">
        <v>7</v>
      </c>
      <c r="Z12" s="438">
        <v>8</v>
      </c>
      <c r="AA12" s="438">
        <v>7</v>
      </c>
      <c r="AB12" s="438">
        <v>0</v>
      </c>
      <c r="AC12" s="438">
        <v>31</v>
      </c>
      <c r="AD12" s="438">
        <v>59</v>
      </c>
      <c r="AE12" s="438">
        <v>79</v>
      </c>
      <c r="AF12" s="438">
        <v>20</v>
      </c>
      <c r="AG12" s="438">
        <v>4</v>
      </c>
      <c r="AH12" s="438">
        <v>11</v>
      </c>
      <c r="AI12" s="438">
        <v>4</v>
      </c>
      <c r="AJ12" s="438">
        <v>2</v>
      </c>
      <c r="AK12" s="438">
        <v>26</v>
      </c>
      <c r="AL12" s="438">
        <v>3</v>
      </c>
      <c r="AM12" s="438">
        <v>84</v>
      </c>
      <c r="AN12" s="438">
        <v>6</v>
      </c>
      <c r="AO12" s="438">
        <v>123</v>
      </c>
      <c r="AP12" s="438">
        <v>28</v>
      </c>
      <c r="AQ12" s="438">
        <v>2</v>
      </c>
      <c r="AR12" s="438">
        <v>31</v>
      </c>
      <c r="AS12" s="438">
        <v>6</v>
      </c>
      <c r="AT12" s="438">
        <v>23</v>
      </c>
      <c r="AU12" s="438">
        <v>43</v>
      </c>
      <c r="AV12" s="438">
        <v>3</v>
      </c>
      <c r="AW12" s="438">
        <v>6</v>
      </c>
      <c r="AX12" s="438">
        <v>5</v>
      </c>
      <c r="AY12" s="438">
        <v>1</v>
      </c>
      <c r="AZ12" s="438">
        <v>17</v>
      </c>
      <c r="BA12" s="438">
        <v>101</v>
      </c>
      <c r="BB12" s="438"/>
      <c r="BC12" s="438">
        <v>28</v>
      </c>
      <c r="BD12" s="438">
        <v>0</v>
      </c>
      <c r="BE12" s="438"/>
      <c r="BF12" s="438">
        <v>49</v>
      </c>
      <c r="BG12" s="438">
        <v>84</v>
      </c>
      <c r="BH12" s="438">
        <v>2</v>
      </c>
      <c r="BI12" s="438">
        <v>7</v>
      </c>
      <c r="BJ12" s="438">
        <v>0</v>
      </c>
      <c r="BK12" s="438">
        <v>325</v>
      </c>
      <c r="BL12" s="41"/>
    </row>
    <row r="13" spans="1:86">
      <c r="B13" s="372" t="s">
        <v>147</v>
      </c>
      <c r="C13" s="373" t="s">
        <v>152</v>
      </c>
      <c r="D13" s="374"/>
      <c r="E13" s="443">
        <v>2544</v>
      </c>
      <c r="F13" s="438">
        <v>3</v>
      </c>
      <c r="G13" s="443">
        <v>9</v>
      </c>
      <c r="H13" s="443">
        <v>5</v>
      </c>
      <c r="I13" s="438">
        <v>60</v>
      </c>
      <c r="J13" s="438">
        <v>4</v>
      </c>
      <c r="K13" s="438">
        <v>0</v>
      </c>
      <c r="L13" s="438">
        <v>1047</v>
      </c>
      <c r="M13" s="438">
        <v>37</v>
      </c>
      <c r="N13" s="438">
        <v>8</v>
      </c>
      <c r="O13" s="438">
        <v>7</v>
      </c>
      <c r="P13" s="438">
        <v>2</v>
      </c>
      <c r="Q13" s="438">
        <v>141</v>
      </c>
      <c r="R13" s="438">
        <v>36</v>
      </c>
      <c r="S13" s="438">
        <v>1</v>
      </c>
      <c r="T13" s="438">
        <v>17</v>
      </c>
      <c r="U13" s="438">
        <v>10</v>
      </c>
      <c r="V13" s="438">
        <v>73</v>
      </c>
      <c r="W13" s="438">
        <v>12</v>
      </c>
      <c r="X13" s="438">
        <v>9</v>
      </c>
      <c r="Y13" s="438">
        <v>6</v>
      </c>
      <c r="Z13" s="438">
        <v>6</v>
      </c>
      <c r="AA13" s="438">
        <v>8</v>
      </c>
      <c r="AB13" s="438">
        <v>0</v>
      </c>
      <c r="AC13" s="438">
        <v>25</v>
      </c>
      <c r="AD13" s="438">
        <v>35</v>
      </c>
      <c r="AE13" s="438">
        <v>82</v>
      </c>
      <c r="AF13" s="438">
        <v>26</v>
      </c>
      <c r="AG13" s="438">
        <v>4</v>
      </c>
      <c r="AH13" s="438">
        <v>11</v>
      </c>
      <c r="AI13" s="438">
        <v>6</v>
      </c>
      <c r="AJ13" s="438">
        <v>2</v>
      </c>
      <c r="AK13" s="438">
        <v>29</v>
      </c>
      <c r="AL13" s="438">
        <v>3</v>
      </c>
      <c r="AM13" s="438">
        <v>78</v>
      </c>
      <c r="AN13" s="438">
        <v>7</v>
      </c>
      <c r="AO13" s="438">
        <v>97</v>
      </c>
      <c r="AP13" s="438">
        <v>30</v>
      </c>
      <c r="AQ13" s="438">
        <v>2</v>
      </c>
      <c r="AR13" s="438">
        <v>31</v>
      </c>
      <c r="AS13" s="438">
        <v>7</v>
      </c>
      <c r="AT13" s="438">
        <v>41</v>
      </c>
      <c r="AU13" s="438">
        <v>41</v>
      </c>
      <c r="AV13" s="438">
        <v>3</v>
      </c>
      <c r="AW13" s="438">
        <v>3</v>
      </c>
      <c r="AX13" s="438">
        <v>12</v>
      </c>
      <c r="AY13" s="438">
        <v>2</v>
      </c>
      <c r="AZ13" s="438">
        <v>10</v>
      </c>
      <c r="BA13" s="438">
        <v>136</v>
      </c>
      <c r="BB13" s="438"/>
      <c r="BC13" s="438">
        <v>43</v>
      </c>
      <c r="BD13" s="438">
        <v>1</v>
      </c>
      <c r="BE13" s="438"/>
      <c r="BF13" s="438">
        <v>47</v>
      </c>
      <c r="BG13" s="438">
        <v>97</v>
      </c>
      <c r="BH13" s="438">
        <v>1</v>
      </c>
      <c r="BI13" s="438">
        <v>15</v>
      </c>
      <c r="BJ13" s="438">
        <v>0</v>
      </c>
      <c r="BK13" s="438">
        <v>116</v>
      </c>
      <c r="BL13" s="313"/>
      <c r="BM13" s="66"/>
      <c r="BN13" s="66"/>
      <c r="BO13" s="66"/>
      <c r="BP13" s="66"/>
      <c r="BQ13" s="66"/>
      <c r="BR13" s="66"/>
      <c r="BS13" s="66"/>
      <c r="BT13" s="66"/>
      <c r="BV13" s="151"/>
    </row>
    <row r="14" spans="1:86" ht="12.75">
      <c r="B14" s="372" t="s">
        <v>147</v>
      </c>
      <c r="C14" s="373" t="s">
        <v>153</v>
      </c>
      <c r="D14" s="374"/>
      <c r="E14" s="443">
        <v>613</v>
      </c>
      <c r="F14" s="438">
        <v>1</v>
      </c>
      <c r="G14" s="443">
        <v>1</v>
      </c>
      <c r="H14" s="443">
        <v>2</v>
      </c>
      <c r="I14" s="438">
        <v>10</v>
      </c>
      <c r="J14" s="438">
        <v>0</v>
      </c>
      <c r="K14" s="438">
        <v>0</v>
      </c>
      <c r="L14" s="438">
        <v>341</v>
      </c>
      <c r="M14" s="438">
        <v>9</v>
      </c>
      <c r="N14" s="438">
        <v>0</v>
      </c>
      <c r="O14" s="438">
        <v>0</v>
      </c>
      <c r="P14" s="438">
        <v>0</v>
      </c>
      <c r="Q14" s="438">
        <v>24</v>
      </c>
      <c r="R14" s="438">
        <v>9</v>
      </c>
      <c r="S14" s="438">
        <v>1</v>
      </c>
      <c r="T14" s="438">
        <v>1</v>
      </c>
      <c r="U14" s="438">
        <v>4</v>
      </c>
      <c r="V14" s="438">
        <v>20</v>
      </c>
      <c r="W14" s="438">
        <v>1</v>
      </c>
      <c r="X14" s="438">
        <v>0</v>
      </c>
      <c r="Y14" s="438">
        <v>1</v>
      </c>
      <c r="Z14" s="438">
        <v>1</v>
      </c>
      <c r="AA14" s="438">
        <v>5</v>
      </c>
      <c r="AB14" s="438">
        <v>0</v>
      </c>
      <c r="AC14" s="438">
        <v>3</v>
      </c>
      <c r="AD14" s="438">
        <v>7</v>
      </c>
      <c r="AE14" s="438">
        <v>16</v>
      </c>
      <c r="AF14" s="438">
        <v>2</v>
      </c>
      <c r="AG14" s="438">
        <v>0</v>
      </c>
      <c r="AH14" s="438">
        <v>2</v>
      </c>
      <c r="AI14" s="438">
        <v>2</v>
      </c>
      <c r="AJ14" s="438">
        <v>0</v>
      </c>
      <c r="AK14" s="438">
        <v>9</v>
      </c>
      <c r="AL14" s="438">
        <v>1</v>
      </c>
      <c r="AM14" s="438">
        <v>14</v>
      </c>
      <c r="AN14" s="438">
        <v>1</v>
      </c>
      <c r="AO14" s="438">
        <v>13</v>
      </c>
      <c r="AP14" s="438">
        <v>2</v>
      </c>
      <c r="AQ14" s="438">
        <v>1</v>
      </c>
      <c r="AR14" s="438">
        <v>8</v>
      </c>
      <c r="AS14" s="438">
        <v>2</v>
      </c>
      <c r="AT14" s="438">
        <v>5</v>
      </c>
      <c r="AU14" s="438">
        <v>12</v>
      </c>
      <c r="AV14" s="438">
        <v>0</v>
      </c>
      <c r="AW14" s="438">
        <v>2</v>
      </c>
      <c r="AX14" s="438">
        <v>0</v>
      </c>
      <c r="AY14" s="438">
        <v>1</v>
      </c>
      <c r="AZ14" s="438">
        <v>3</v>
      </c>
      <c r="BA14" s="438">
        <v>17</v>
      </c>
      <c r="BB14" s="438"/>
      <c r="BC14" s="438">
        <v>10</v>
      </c>
      <c r="BD14" s="438">
        <v>0</v>
      </c>
      <c r="BE14" s="438"/>
      <c r="BF14" s="438">
        <v>10</v>
      </c>
      <c r="BG14" s="438">
        <v>17</v>
      </c>
      <c r="BH14" s="438">
        <v>0</v>
      </c>
      <c r="BI14" s="438">
        <v>3</v>
      </c>
      <c r="BJ14" s="438">
        <v>1</v>
      </c>
      <c r="BK14" s="438">
        <v>18</v>
      </c>
    </row>
    <row r="15" spans="1:86" ht="12.75">
      <c r="B15" s="372" t="s">
        <v>147</v>
      </c>
      <c r="C15" s="373" t="s">
        <v>154</v>
      </c>
      <c r="D15" s="374"/>
      <c r="E15" s="443">
        <v>1681</v>
      </c>
      <c r="F15" s="438">
        <v>4</v>
      </c>
      <c r="G15" s="443">
        <v>3</v>
      </c>
      <c r="H15" s="443">
        <v>1</v>
      </c>
      <c r="I15" s="438">
        <v>30</v>
      </c>
      <c r="J15" s="438">
        <v>0</v>
      </c>
      <c r="K15" s="438">
        <v>0</v>
      </c>
      <c r="L15" s="438">
        <v>891</v>
      </c>
      <c r="M15" s="438">
        <v>14</v>
      </c>
      <c r="N15" s="438">
        <v>4</v>
      </c>
      <c r="O15" s="438">
        <v>2</v>
      </c>
      <c r="P15" s="438">
        <v>0</v>
      </c>
      <c r="Q15" s="438">
        <v>46</v>
      </c>
      <c r="R15" s="438">
        <v>23</v>
      </c>
      <c r="S15" s="438">
        <v>0</v>
      </c>
      <c r="T15" s="438">
        <v>13</v>
      </c>
      <c r="U15" s="438">
        <v>5</v>
      </c>
      <c r="V15" s="438">
        <v>34</v>
      </c>
      <c r="W15" s="438">
        <v>6</v>
      </c>
      <c r="X15" s="438">
        <v>2</v>
      </c>
      <c r="Y15" s="438">
        <v>3</v>
      </c>
      <c r="Z15" s="438">
        <v>5</v>
      </c>
      <c r="AA15" s="438">
        <v>2</v>
      </c>
      <c r="AB15" s="438">
        <v>1</v>
      </c>
      <c r="AC15" s="438">
        <v>17</v>
      </c>
      <c r="AD15" s="438">
        <v>27</v>
      </c>
      <c r="AE15" s="438">
        <v>41</v>
      </c>
      <c r="AF15" s="438">
        <v>15</v>
      </c>
      <c r="AG15" s="438">
        <v>2</v>
      </c>
      <c r="AH15" s="438">
        <v>6</v>
      </c>
      <c r="AI15" s="438">
        <v>3</v>
      </c>
      <c r="AJ15" s="438">
        <v>2</v>
      </c>
      <c r="AK15" s="438">
        <v>13</v>
      </c>
      <c r="AL15" s="438">
        <v>1</v>
      </c>
      <c r="AM15" s="438">
        <v>33</v>
      </c>
      <c r="AN15" s="438">
        <v>8</v>
      </c>
      <c r="AO15" s="438">
        <v>61</v>
      </c>
      <c r="AP15" s="438">
        <v>20</v>
      </c>
      <c r="AQ15" s="438">
        <v>1</v>
      </c>
      <c r="AR15" s="438">
        <v>14</v>
      </c>
      <c r="AS15" s="438">
        <v>3</v>
      </c>
      <c r="AT15" s="438">
        <v>18</v>
      </c>
      <c r="AU15" s="438">
        <v>20</v>
      </c>
      <c r="AV15" s="438">
        <v>2</v>
      </c>
      <c r="AW15" s="438">
        <v>4</v>
      </c>
      <c r="AX15" s="438">
        <v>2</v>
      </c>
      <c r="AY15" s="438">
        <v>0</v>
      </c>
      <c r="AZ15" s="438">
        <v>5</v>
      </c>
      <c r="BA15" s="438">
        <v>47</v>
      </c>
      <c r="BB15" s="438"/>
      <c r="BC15" s="438">
        <v>30</v>
      </c>
      <c r="BD15" s="438">
        <v>0</v>
      </c>
      <c r="BE15" s="438"/>
      <c r="BF15" s="438">
        <v>20</v>
      </c>
      <c r="BG15" s="438">
        <v>64</v>
      </c>
      <c r="BH15" s="438">
        <v>0</v>
      </c>
      <c r="BI15" s="438">
        <v>3</v>
      </c>
      <c r="BJ15" s="438">
        <v>0</v>
      </c>
      <c r="BK15" s="438">
        <v>110</v>
      </c>
      <c r="BL15" s="154"/>
      <c r="BM15" s="155"/>
      <c r="BN15" s="155"/>
      <c r="BO15" s="155"/>
      <c r="BP15" s="155"/>
      <c r="BQ15" s="155"/>
      <c r="BR15" s="155"/>
      <c r="BS15" s="155"/>
      <c r="BT15" s="155"/>
      <c r="BU15" s="154"/>
      <c r="BV15" s="154"/>
      <c r="BW15" s="154"/>
      <c r="BX15" s="156"/>
    </row>
    <row r="16" spans="1:86" ht="12.75">
      <c r="B16" s="372" t="s">
        <v>155</v>
      </c>
      <c r="C16" s="373" t="s">
        <v>156</v>
      </c>
      <c r="D16" s="374"/>
      <c r="E16" s="443">
        <v>2087</v>
      </c>
      <c r="F16" s="438">
        <v>2</v>
      </c>
      <c r="G16" s="443">
        <v>13</v>
      </c>
      <c r="H16" s="443">
        <v>5</v>
      </c>
      <c r="I16" s="438">
        <v>76</v>
      </c>
      <c r="J16" s="438">
        <v>9</v>
      </c>
      <c r="K16" s="438">
        <v>0</v>
      </c>
      <c r="L16" s="438">
        <v>263</v>
      </c>
      <c r="M16" s="438">
        <v>131</v>
      </c>
      <c r="N16" s="438">
        <v>11</v>
      </c>
      <c r="O16" s="438">
        <v>2</v>
      </c>
      <c r="P16" s="438">
        <v>0</v>
      </c>
      <c r="Q16" s="438">
        <v>187</v>
      </c>
      <c r="R16" s="438">
        <v>40</v>
      </c>
      <c r="S16" s="438">
        <v>0</v>
      </c>
      <c r="T16" s="438">
        <v>13</v>
      </c>
      <c r="U16" s="438">
        <v>22</v>
      </c>
      <c r="V16" s="438">
        <v>70</v>
      </c>
      <c r="W16" s="438">
        <v>27</v>
      </c>
      <c r="X16" s="438">
        <v>27</v>
      </c>
      <c r="Y16" s="438">
        <v>24</v>
      </c>
      <c r="Z16" s="438">
        <v>6</v>
      </c>
      <c r="AA16" s="438">
        <v>24</v>
      </c>
      <c r="AB16" s="438">
        <v>3</v>
      </c>
      <c r="AC16" s="438">
        <v>13</v>
      </c>
      <c r="AD16" s="438">
        <v>21</v>
      </c>
      <c r="AE16" s="438">
        <v>101</v>
      </c>
      <c r="AF16" s="438">
        <v>68</v>
      </c>
      <c r="AG16" s="438">
        <v>6</v>
      </c>
      <c r="AH16" s="438">
        <v>29</v>
      </c>
      <c r="AI16" s="438">
        <v>16</v>
      </c>
      <c r="AJ16" s="438">
        <v>21</v>
      </c>
      <c r="AK16" s="438">
        <v>14</v>
      </c>
      <c r="AL16" s="438">
        <v>5</v>
      </c>
      <c r="AM16" s="438">
        <v>34</v>
      </c>
      <c r="AN16" s="438">
        <v>22</v>
      </c>
      <c r="AO16" s="438">
        <v>45</v>
      </c>
      <c r="AP16" s="438">
        <v>27</v>
      </c>
      <c r="AQ16" s="438">
        <v>23</v>
      </c>
      <c r="AR16" s="438">
        <v>46</v>
      </c>
      <c r="AS16" s="438">
        <v>34</v>
      </c>
      <c r="AT16" s="438">
        <v>32</v>
      </c>
      <c r="AU16" s="438">
        <v>48</v>
      </c>
      <c r="AV16" s="438">
        <v>2</v>
      </c>
      <c r="AW16" s="438">
        <v>2</v>
      </c>
      <c r="AX16" s="438">
        <v>20</v>
      </c>
      <c r="AY16" s="438">
        <v>18</v>
      </c>
      <c r="AZ16" s="438">
        <v>27</v>
      </c>
      <c r="BA16" s="438">
        <v>165</v>
      </c>
      <c r="BB16" s="438"/>
      <c r="BC16" s="438">
        <v>94</v>
      </c>
      <c r="BD16" s="438">
        <v>1</v>
      </c>
      <c r="BE16" s="438"/>
      <c r="BF16" s="438">
        <v>37</v>
      </c>
      <c r="BG16" s="438">
        <v>60</v>
      </c>
      <c r="BH16" s="438">
        <v>4</v>
      </c>
      <c r="BI16" s="438">
        <v>40</v>
      </c>
      <c r="BJ16" s="438">
        <v>8</v>
      </c>
      <c r="BK16" s="438">
        <v>49</v>
      </c>
    </row>
    <row r="17" spans="2:64" ht="12.75">
      <c r="B17" s="372" t="s">
        <v>157</v>
      </c>
      <c r="C17" s="373" t="s">
        <v>158</v>
      </c>
      <c r="D17" s="374"/>
      <c r="E17" s="443">
        <v>1525</v>
      </c>
      <c r="F17" s="438">
        <v>9</v>
      </c>
      <c r="G17" s="443">
        <v>4</v>
      </c>
      <c r="H17" s="443">
        <v>2</v>
      </c>
      <c r="I17" s="438">
        <v>14</v>
      </c>
      <c r="J17" s="438">
        <v>2</v>
      </c>
      <c r="K17" s="438">
        <v>0</v>
      </c>
      <c r="L17" s="438">
        <v>112</v>
      </c>
      <c r="M17" s="438">
        <v>14</v>
      </c>
      <c r="N17" s="438">
        <v>89</v>
      </c>
      <c r="O17" s="438">
        <v>4</v>
      </c>
      <c r="P17" s="438">
        <v>4</v>
      </c>
      <c r="Q17" s="438">
        <v>107</v>
      </c>
      <c r="R17" s="438">
        <v>20</v>
      </c>
      <c r="S17" s="438">
        <v>0</v>
      </c>
      <c r="T17" s="438">
        <v>4</v>
      </c>
      <c r="U17" s="438">
        <v>8</v>
      </c>
      <c r="V17" s="438">
        <v>33</v>
      </c>
      <c r="W17" s="438">
        <v>12</v>
      </c>
      <c r="X17" s="438">
        <v>8</v>
      </c>
      <c r="Y17" s="438">
        <v>1</v>
      </c>
      <c r="Z17" s="438">
        <v>6</v>
      </c>
      <c r="AA17" s="438">
        <v>2</v>
      </c>
      <c r="AB17" s="438">
        <v>7</v>
      </c>
      <c r="AC17" s="438">
        <v>35</v>
      </c>
      <c r="AD17" s="438">
        <v>121</v>
      </c>
      <c r="AE17" s="438">
        <v>34</v>
      </c>
      <c r="AF17" s="438">
        <v>13</v>
      </c>
      <c r="AG17" s="438">
        <v>1</v>
      </c>
      <c r="AH17" s="438">
        <v>6</v>
      </c>
      <c r="AI17" s="438">
        <v>2</v>
      </c>
      <c r="AJ17" s="438">
        <v>2</v>
      </c>
      <c r="AK17" s="438">
        <v>4</v>
      </c>
      <c r="AL17" s="438">
        <v>18</v>
      </c>
      <c r="AM17" s="438">
        <v>151</v>
      </c>
      <c r="AN17" s="438">
        <v>4</v>
      </c>
      <c r="AO17" s="438">
        <v>253</v>
      </c>
      <c r="AP17" s="438">
        <v>40</v>
      </c>
      <c r="AQ17" s="438">
        <v>0</v>
      </c>
      <c r="AR17" s="438">
        <v>19</v>
      </c>
      <c r="AS17" s="438">
        <v>4</v>
      </c>
      <c r="AT17" s="438">
        <v>10</v>
      </c>
      <c r="AU17" s="438">
        <v>65</v>
      </c>
      <c r="AV17" s="438">
        <v>2</v>
      </c>
      <c r="AW17" s="438">
        <v>18</v>
      </c>
      <c r="AX17" s="438">
        <v>7</v>
      </c>
      <c r="AY17" s="438">
        <v>1</v>
      </c>
      <c r="AZ17" s="438">
        <v>6</v>
      </c>
      <c r="BA17" s="438">
        <v>58</v>
      </c>
      <c r="BB17" s="438"/>
      <c r="BC17" s="438">
        <v>33</v>
      </c>
      <c r="BD17" s="438">
        <v>1</v>
      </c>
      <c r="BE17" s="438"/>
      <c r="BF17" s="438">
        <v>37</v>
      </c>
      <c r="BG17" s="438">
        <v>27</v>
      </c>
      <c r="BH17" s="438">
        <v>1</v>
      </c>
      <c r="BI17" s="438">
        <v>13</v>
      </c>
      <c r="BJ17" s="438">
        <v>0</v>
      </c>
      <c r="BK17" s="438">
        <v>77</v>
      </c>
      <c r="BL17" s="154"/>
    </row>
    <row r="18" spans="2:64" ht="12.75">
      <c r="B18" s="372" t="s">
        <v>159</v>
      </c>
      <c r="C18" s="373" t="s">
        <v>160</v>
      </c>
      <c r="D18" s="374"/>
      <c r="E18" s="443">
        <v>802</v>
      </c>
      <c r="F18" s="438">
        <v>6</v>
      </c>
      <c r="G18" s="443">
        <v>9</v>
      </c>
      <c r="H18" s="443">
        <v>1</v>
      </c>
      <c r="I18" s="438">
        <v>10</v>
      </c>
      <c r="J18" s="438">
        <v>5</v>
      </c>
      <c r="K18" s="438">
        <v>0</v>
      </c>
      <c r="L18" s="438">
        <v>47</v>
      </c>
      <c r="M18" s="438">
        <v>6</v>
      </c>
      <c r="N18" s="438">
        <v>4</v>
      </c>
      <c r="O18" s="438">
        <v>5</v>
      </c>
      <c r="P18" s="438">
        <v>1</v>
      </c>
      <c r="Q18" s="438">
        <v>77</v>
      </c>
      <c r="R18" s="438">
        <v>46</v>
      </c>
      <c r="S18" s="438">
        <v>1</v>
      </c>
      <c r="T18" s="438">
        <v>1</v>
      </c>
      <c r="U18" s="438">
        <v>1</v>
      </c>
      <c r="V18" s="438">
        <v>25</v>
      </c>
      <c r="W18" s="438">
        <v>11</v>
      </c>
      <c r="X18" s="438">
        <v>1</v>
      </c>
      <c r="Y18" s="438">
        <v>6</v>
      </c>
      <c r="Z18" s="438">
        <v>2</v>
      </c>
      <c r="AA18" s="438">
        <v>13</v>
      </c>
      <c r="AB18" s="438">
        <v>0</v>
      </c>
      <c r="AC18" s="438">
        <v>56</v>
      </c>
      <c r="AD18" s="438">
        <v>10</v>
      </c>
      <c r="AE18" s="438">
        <v>23</v>
      </c>
      <c r="AF18" s="438">
        <v>8</v>
      </c>
      <c r="AG18" s="438">
        <v>4</v>
      </c>
      <c r="AH18" s="438">
        <v>5</v>
      </c>
      <c r="AI18" s="438">
        <v>0</v>
      </c>
      <c r="AJ18" s="438">
        <v>0</v>
      </c>
      <c r="AK18" s="438">
        <v>5</v>
      </c>
      <c r="AL18" s="438">
        <v>0</v>
      </c>
      <c r="AM18" s="438">
        <v>32</v>
      </c>
      <c r="AN18" s="438">
        <v>1</v>
      </c>
      <c r="AO18" s="438">
        <v>42</v>
      </c>
      <c r="AP18" s="438">
        <v>44</v>
      </c>
      <c r="AQ18" s="438">
        <v>0</v>
      </c>
      <c r="AR18" s="438">
        <v>15</v>
      </c>
      <c r="AS18" s="438">
        <v>3</v>
      </c>
      <c r="AT18" s="438">
        <v>4</v>
      </c>
      <c r="AU18" s="438">
        <v>18</v>
      </c>
      <c r="AV18" s="438">
        <v>2</v>
      </c>
      <c r="AW18" s="438">
        <v>3</v>
      </c>
      <c r="AX18" s="438">
        <v>9</v>
      </c>
      <c r="AY18" s="438">
        <v>0</v>
      </c>
      <c r="AZ18" s="438">
        <v>13</v>
      </c>
      <c r="BA18" s="438">
        <v>52</v>
      </c>
      <c r="BB18" s="438"/>
      <c r="BC18" s="438">
        <v>4</v>
      </c>
      <c r="BD18" s="438">
        <v>1</v>
      </c>
      <c r="BE18" s="438"/>
      <c r="BF18" s="438">
        <v>75</v>
      </c>
      <c r="BG18" s="438">
        <v>11</v>
      </c>
      <c r="BH18" s="438">
        <v>2</v>
      </c>
      <c r="BI18" s="438">
        <v>2</v>
      </c>
      <c r="BJ18" s="438">
        <v>0</v>
      </c>
      <c r="BK18" s="438">
        <v>80</v>
      </c>
    </row>
    <row r="19" spans="2:64" ht="12.75">
      <c r="B19" s="372" t="s">
        <v>161</v>
      </c>
      <c r="C19" s="373" t="s">
        <v>162</v>
      </c>
      <c r="D19" s="374"/>
      <c r="E19" s="443">
        <v>2737</v>
      </c>
      <c r="F19" s="438">
        <v>6</v>
      </c>
      <c r="G19" s="443">
        <v>34</v>
      </c>
      <c r="H19" s="443">
        <v>3</v>
      </c>
      <c r="I19" s="438">
        <v>28</v>
      </c>
      <c r="J19" s="438">
        <v>3</v>
      </c>
      <c r="K19" s="438">
        <v>0</v>
      </c>
      <c r="L19" s="438">
        <v>169</v>
      </c>
      <c r="M19" s="438">
        <v>24</v>
      </c>
      <c r="N19" s="438">
        <v>18</v>
      </c>
      <c r="O19" s="438">
        <v>11</v>
      </c>
      <c r="P19" s="438">
        <v>0</v>
      </c>
      <c r="Q19" s="438">
        <v>739</v>
      </c>
      <c r="R19" s="438">
        <v>87</v>
      </c>
      <c r="S19" s="438">
        <v>2</v>
      </c>
      <c r="T19" s="438">
        <v>4</v>
      </c>
      <c r="U19" s="438">
        <v>8</v>
      </c>
      <c r="V19" s="438">
        <v>100</v>
      </c>
      <c r="W19" s="438">
        <v>28</v>
      </c>
      <c r="X19" s="438">
        <v>8</v>
      </c>
      <c r="Y19" s="438">
        <v>7</v>
      </c>
      <c r="Z19" s="438">
        <v>11</v>
      </c>
      <c r="AA19" s="438">
        <v>35</v>
      </c>
      <c r="AB19" s="438">
        <v>2</v>
      </c>
      <c r="AC19" s="438">
        <v>33</v>
      </c>
      <c r="AD19" s="438">
        <v>44</v>
      </c>
      <c r="AE19" s="438">
        <v>146</v>
      </c>
      <c r="AF19" s="438">
        <v>18</v>
      </c>
      <c r="AG19" s="438">
        <v>16</v>
      </c>
      <c r="AH19" s="438">
        <v>17</v>
      </c>
      <c r="AI19" s="438">
        <v>1</v>
      </c>
      <c r="AJ19" s="438">
        <v>1</v>
      </c>
      <c r="AK19" s="438">
        <v>8</v>
      </c>
      <c r="AL19" s="438">
        <v>8</v>
      </c>
      <c r="AM19" s="438">
        <v>120</v>
      </c>
      <c r="AN19" s="438">
        <v>3</v>
      </c>
      <c r="AO19" s="438">
        <v>135</v>
      </c>
      <c r="AP19" s="438">
        <v>53</v>
      </c>
      <c r="AQ19" s="438">
        <v>3</v>
      </c>
      <c r="AR19" s="438">
        <v>47</v>
      </c>
      <c r="AS19" s="438">
        <v>7</v>
      </c>
      <c r="AT19" s="438">
        <v>7</v>
      </c>
      <c r="AU19" s="438">
        <v>78</v>
      </c>
      <c r="AV19" s="438">
        <v>8</v>
      </c>
      <c r="AW19" s="438">
        <v>12</v>
      </c>
      <c r="AX19" s="438">
        <v>31</v>
      </c>
      <c r="AY19" s="438">
        <v>2</v>
      </c>
      <c r="AZ19" s="438">
        <v>30</v>
      </c>
      <c r="BA19" s="438">
        <v>146</v>
      </c>
      <c r="BB19" s="438"/>
      <c r="BC19" s="438">
        <v>45</v>
      </c>
      <c r="BD19" s="438">
        <v>0</v>
      </c>
      <c r="BE19" s="438"/>
      <c r="BF19" s="438">
        <v>71</v>
      </c>
      <c r="BG19" s="438">
        <v>28</v>
      </c>
      <c r="BH19" s="438">
        <v>6</v>
      </c>
      <c r="BI19" s="438">
        <v>26</v>
      </c>
      <c r="BJ19" s="438">
        <v>1</v>
      </c>
      <c r="BK19" s="438">
        <v>259</v>
      </c>
    </row>
    <row r="20" spans="2:64" ht="12.75">
      <c r="B20" s="372" t="s">
        <v>161</v>
      </c>
      <c r="C20" s="373" t="s">
        <v>163</v>
      </c>
      <c r="D20" s="374"/>
      <c r="E20" s="443">
        <v>3527</v>
      </c>
      <c r="F20" s="438">
        <v>6</v>
      </c>
      <c r="G20" s="443">
        <v>40</v>
      </c>
      <c r="H20" s="443">
        <v>5</v>
      </c>
      <c r="I20" s="438">
        <v>36</v>
      </c>
      <c r="J20" s="438">
        <v>11</v>
      </c>
      <c r="K20" s="438">
        <v>0</v>
      </c>
      <c r="L20" s="438">
        <v>315</v>
      </c>
      <c r="M20" s="438">
        <v>37</v>
      </c>
      <c r="N20" s="438">
        <v>33</v>
      </c>
      <c r="O20" s="438">
        <v>11</v>
      </c>
      <c r="P20" s="438">
        <v>0</v>
      </c>
      <c r="Q20" s="438">
        <v>671</v>
      </c>
      <c r="R20" s="438">
        <v>144</v>
      </c>
      <c r="S20" s="438">
        <v>2</v>
      </c>
      <c r="T20" s="438">
        <v>7</v>
      </c>
      <c r="U20" s="438">
        <v>15</v>
      </c>
      <c r="V20" s="438">
        <v>159</v>
      </c>
      <c r="W20" s="438">
        <v>47</v>
      </c>
      <c r="X20" s="438">
        <v>15</v>
      </c>
      <c r="Y20" s="438">
        <v>7</v>
      </c>
      <c r="Z20" s="438">
        <v>22</v>
      </c>
      <c r="AA20" s="438">
        <v>61</v>
      </c>
      <c r="AB20" s="438">
        <v>4</v>
      </c>
      <c r="AC20" s="438">
        <v>49</v>
      </c>
      <c r="AD20" s="438">
        <v>56</v>
      </c>
      <c r="AE20" s="438">
        <v>180</v>
      </c>
      <c r="AF20" s="438">
        <v>38</v>
      </c>
      <c r="AG20" s="438">
        <v>17</v>
      </c>
      <c r="AH20" s="438">
        <v>20</v>
      </c>
      <c r="AI20" s="438">
        <v>7</v>
      </c>
      <c r="AJ20" s="438">
        <v>7</v>
      </c>
      <c r="AK20" s="438">
        <v>17</v>
      </c>
      <c r="AL20" s="438">
        <v>6</v>
      </c>
      <c r="AM20" s="438">
        <v>161</v>
      </c>
      <c r="AN20" s="438">
        <v>5</v>
      </c>
      <c r="AO20" s="438">
        <v>232</v>
      </c>
      <c r="AP20" s="438">
        <v>118</v>
      </c>
      <c r="AQ20" s="438">
        <v>9</v>
      </c>
      <c r="AR20" s="438">
        <v>78</v>
      </c>
      <c r="AS20" s="438">
        <v>13</v>
      </c>
      <c r="AT20" s="438">
        <v>17</v>
      </c>
      <c r="AU20" s="438">
        <v>147</v>
      </c>
      <c r="AV20" s="438">
        <v>13</v>
      </c>
      <c r="AW20" s="438">
        <v>8</v>
      </c>
      <c r="AX20" s="438">
        <v>53</v>
      </c>
      <c r="AY20" s="438">
        <v>9</v>
      </c>
      <c r="AZ20" s="438">
        <v>44</v>
      </c>
      <c r="BA20" s="438">
        <v>237</v>
      </c>
      <c r="BB20" s="438"/>
      <c r="BC20" s="438">
        <v>76</v>
      </c>
      <c r="BD20" s="438">
        <v>1</v>
      </c>
      <c r="BE20" s="438"/>
      <c r="BF20" s="438">
        <v>122</v>
      </c>
      <c r="BG20" s="438">
        <v>42</v>
      </c>
      <c r="BH20" s="438">
        <v>8</v>
      </c>
      <c r="BI20" s="438">
        <v>30</v>
      </c>
      <c r="BJ20" s="438">
        <v>3</v>
      </c>
      <c r="BK20" s="438">
        <v>56</v>
      </c>
    </row>
    <row r="21" spans="2:64" ht="12.75">
      <c r="B21" s="372" t="s">
        <v>161</v>
      </c>
      <c r="C21" s="373" t="s">
        <v>164</v>
      </c>
      <c r="D21" s="374"/>
      <c r="E21" s="443">
        <v>1878</v>
      </c>
      <c r="F21" s="438">
        <v>1</v>
      </c>
      <c r="G21" s="443">
        <v>23</v>
      </c>
      <c r="H21" s="443">
        <v>2</v>
      </c>
      <c r="I21" s="438">
        <v>13</v>
      </c>
      <c r="J21" s="438">
        <v>9</v>
      </c>
      <c r="K21" s="438">
        <v>0</v>
      </c>
      <c r="L21" s="438">
        <v>122</v>
      </c>
      <c r="M21" s="438">
        <v>24</v>
      </c>
      <c r="N21" s="438">
        <v>8</v>
      </c>
      <c r="O21" s="438">
        <v>4</v>
      </c>
      <c r="P21" s="438">
        <v>2</v>
      </c>
      <c r="Q21" s="438">
        <v>694</v>
      </c>
      <c r="R21" s="438">
        <v>119</v>
      </c>
      <c r="S21" s="438">
        <v>0</v>
      </c>
      <c r="T21" s="438">
        <v>4</v>
      </c>
      <c r="U21" s="438">
        <v>5</v>
      </c>
      <c r="V21" s="438">
        <v>45</v>
      </c>
      <c r="W21" s="438">
        <v>20</v>
      </c>
      <c r="X21" s="438">
        <v>13</v>
      </c>
      <c r="Y21" s="438">
        <v>2</v>
      </c>
      <c r="Z21" s="438">
        <v>10</v>
      </c>
      <c r="AA21" s="438">
        <v>25</v>
      </c>
      <c r="AB21" s="438">
        <v>4</v>
      </c>
      <c r="AC21" s="438">
        <v>12</v>
      </c>
      <c r="AD21" s="438">
        <v>32</v>
      </c>
      <c r="AE21" s="438">
        <v>65</v>
      </c>
      <c r="AF21" s="438">
        <v>9</v>
      </c>
      <c r="AG21" s="438">
        <v>15</v>
      </c>
      <c r="AH21" s="438">
        <v>19</v>
      </c>
      <c r="AI21" s="438">
        <v>1</v>
      </c>
      <c r="AJ21" s="438">
        <v>3</v>
      </c>
      <c r="AK21" s="438">
        <v>4</v>
      </c>
      <c r="AL21" s="438">
        <v>3</v>
      </c>
      <c r="AM21" s="438">
        <v>66</v>
      </c>
      <c r="AN21" s="438">
        <v>5</v>
      </c>
      <c r="AO21" s="438">
        <v>72</v>
      </c>
      <c r="AP21" s="438">
        <v>59</v>
      </c>
      <c r="AQ21" s="438">
        <v>3</v>
      </c>
      <c r="AR21" s="438">
        <v>38</v>
      </c>
      <c r="AS21" s="438">
        <v>11</v>
      </c>
      <c r="AT21" s="438">
        <v>8</v>
      </c>
      <c r="AU21" s="438">
        <v>34</v>
      </c>
      <c r="AV21" s="438">
        <v>6</v>
      </c>
      <c r="AW21" s="438">
        <v>6</v>
      </c>
      <c r="AX21" s="438">
        <v>23</v>
      </c>
      <c r="AY21" s="438">
        <v>5</v>
      </c>
      <c r="AZ21" s="438">
        <v>31</v>
      </c>
      <c r="BA21" s="438">
        <v>88</v>
      </c>
      <c r="BB21" s="438"/>
      <c r="BC21" s="438">
        <v>27</v>
      </c>
      <c r="BD21" s="438">
        <v>1</v>
      </c>
      <c r="BE21" s="438"/>
      <c r="BF21" s="438">
        <v>35</v>
      </c>
      <c r="BG21" s="438">
        <v>29</v>
      </c>
      <c r="BH21" s="438">
        <v>2</v>
      </c>
      <c r="BI21" s="438">
        <v>14</v>
      </c>
      <c r="BJ21" s="438">
        <v>1</v>
      </c>
      <c r="BK21" s="438">
        <v>2</v>
      </c>
    </row>
    <row r="22" spans="2:64" ht="12.75">
      <c r="B22" s="372" t="s">
        <v>165</v>
      </c>
      <c r="C22" s="373" t="s">
        <v>166</v>
      </c>
      <c r="D22" s="374"/>
      <c r="E22" s="443">
        <v>1107</v>
      </c>
      <c r="F22" s="438">
        <v>1</v>
      </c>
      <c r="G22" s="443">
        <v>33</v>
      </c>
      <c r="H22" s="443">
        <v>2</v>
      </c>
      <c r="I22" s="438">
        <v>8</v>
      </c>
      <c r="J22" s="438">
        <v>5</v>
      </c>
      <c r="K22" s="438">
        <v>0</v>
      </c>
      <c r="L22" s="438">
        <v>41</v>
      </c>
      <c r="M22" s="438">
        <v>7</v>
      </c>
      <c r="N22" s="438">
        <v>4</v>
      </c>
      <c r="O22" s="438">
        <v>1</v>
      </c>
      <c r="P22" s="438">
        <v>0</v>
      </c>
      <c r="Q22" s="438">
        <v>140</v>
      </c>
      <c r="R22" s="438">
        <v>333</v>
      </c>
      <c r="S22" s="438">
        <v>0</v>
      </c>
      <c r="T22" s="438">
        <v>0</v>
      </c>
      <c r="U22" s="438">
        <v>3</v>
      </c>
      <c r="V22" s="438">
        <v>20</v>
      </c>
      <c r="W22" s="438">
        <v>9</v>
      </c>
      <c r="X22" s="438">
        <v>6</v>
      </c>
      <c r="Y22" s="438">
        <v>2</v>
      </c>
      <c r="Z22" s="438">
        <v>12</v>
      </c>
      <c r="AA22" s="438">
        <v>17</v>
      </c>
      <c r="AB22" s="438">
        <v>0</v>
      </c>
      <c r="AC22" s="438">
        <v>7</v>
      </c>
      <c r="AD22" s="438">
        <v>7</v>
      </c>
      <c r="AE22" s="438">
        <v>26</v>
      </c>
      <c r="AF22" s="438">
        <v>7</v>
      </c>
      <c r="AG22" s="438">
        <v>11</v>
      </c>
      <c r="AH22" s="438">
        <v>5</v>
      </c>
      <c r="AI22" s="438">
        <v>1</v>
      </c>
      <c r="AJ22" s="438">
        <v>3</v>
      </c>
      <c r="AK22" s="438">
        <v>2</v>
      </c>
      <c r="AL22" s="438">
        <v>2</v>
      </c>
      <c r="AM22" s="438">
        <v>16</v>
      </c>
      <c r="AN22" s="438">
        <v>2</v>
      </c>
      <c r="AO22" s="438">
        <v>21</v>
      </c>
      <c r="AP22" s="438">
        <v>59</v>
      </c>
      <c r="AQ22" s="438">
        <v>2</v>
      </c>
      <c r="AR22" s="438">
        <v>20</v>
      </c>
      <c r="AS22" s="438">
        <v>5</v>
      </c>
      <c r="AT22" s="438">
        <v>4</v>
      </c>
      <c r="AU22" s="438">
        <v>16</v>
      </c>
      <c r="AV22" s="438">
        <v>0</v>
      </c>
      <c r="AW22" s="438">
        <v>2</v>
      </c>
      <c r="AX22" s="438">
        <v>66</v>
      </c>
      <c r="AY22" s="438">
        <v>3</v>
      </c>
      <c r="AZ22" s="438">
        <v>33</v>
      </c>
      <c r="BA22" s="438">
        <v>50</v>
      </c>
      <c r="BB22" s="438"/>
      <c r="BC22" s="438">
        <v>21</v>
      </c>
      <c r="BD22" s="438">
        <v>0</v>
      </c>
      <c r="BE22" s="438"/>
      <c r="BF22" s="438">
        <v>39</v>
      </c>
      <c r="BG22" s="438">
        <v>8</v>
      </c>
      <c r="BH22" s="438">
        <v>2</v>
      </c>
      <c r="BI22" s="438">
        <v>5</v>
      </c>
      <c r="BJ22" s="438">
        <v>0</v>
      </c>
      <c r="BK22" s="438">
        <v>18</v>
      </c>
    </row>
    <row r="23" spans="2:64" ht="12.75">
      <c r="B23" s="372" t="s">
        <v>167</v>
      </c>
      <c r="C23" s="373" t="s">
        <v>168</v>
      </c>
      <c r="D23" s="374"/>
      <c r="E23" s="443">
        <v>1130</v>
      </c>
      <c r="F23" s="438">
        <v>2</v>
      </c>
      <c r="G23" s="443">
        <v>4</v>
      </c>
      <c r="H23" s="443">
        <v>2</v>
      </c>
      <c r="I23" s="438">
        <v>19</v>
      </c>
      <c r="J23" s="438">
        <v>7</v>
      </c>
      <c r="K23" s="438">
        <v>0</v>
      </c>
      <c r="L23" s="438">
        <v>68</v>
      </c>
      <c r="M23" s="438">
        <v>23</v>
      </c>
      <c r="N23" s="438">
        <v>2</v>
      </c>
      <c r="O23" s="438">
        <v>2</v>
      </c>
      <c r="P23" s="438">
        <v>0</v>
      </c>
      <c r="Q23" s="438">
        <v>48</v>
      </c>
      <c r="R23" s="438">
        <v>16</v>
      </c>
      <c r="S23" s="438">
        <v>0</v>
      </c>
      <c r="T23" s="438">
        <v>7</v>
      </c>
      <c r="U23" s="438">
        <v>10</v>
      </c>
      <c r="V23" s="438">
        <v>130</v>
      </c>
      <c r="W23" s="438">
        <v>26</v>
      </c>
      <c r="X23" s="438">
        <v>117</v>
      </c>
      <c r="Y23" s="438">
        <v>17</v>
      </c>
      <c r="Z23" s="438">
        <v>4</v>
      </c>
      <c r="AA23" s="438">
        <v>4</v>
      </c>
      <c r="AB23" s="438">
        <v>0</v>
      </c>
      <c r="AC23" s="438">
        <v>4</v>
      </c>
      <c r="AD23" s="438">
        <v>6</v>
      </c>
      <c r="AE23" s="438">
        <v>58</v>
      </c>
      <c r="AF23" s="438">
        <v>92</v>
      </c>
      <c r="AG23" s="438">
        <v>2</v>
      </c>
      <c r="AH23" s="438">
        <v>34</v>
      </c>
      <c r="AI23" s="438">
        <v>4</v>
      </c>
      <c r="AJ23" s="438">
        <v>30</v>
      </c>
      <c r="AK23" s="438">
        <v>2</v>
      </c>
      <c r="AL23" s="438">
        <v>1</v>
      </c>
      <c r="AM23" s="438">
        <v>13</v>
      </c>
      <c r="AN23" s="438">
        <v>1</v>
      </c>
      <c r="AO23" s="438">
        <v>20</v>
      </c>
      <c r="AP23" s="438">
        <v>12</v>
      </c>
      <c r="AQ23" s="438">
        <v>23</v>
      </c>
      <c r="AR23" s="438">
        <v>27</v>
      </c>
      <c r="AS23" s="438">
        <v>10</v>
      </c>
      <c r="AT23" s="438">
        <v>7</v>
      </c>
      <c r="AU23" s="438">
        <v>14</v>
      </c>
      <c r="AV23" s="438">
        <v>1</v>
      </c>
      <c r="AW23" s="438">
        <v>1</v>
      </c>
      <c r="AX23" s="438">
        <v>9</v>
      </c>
      <c r="AY23" s="438">
        <v>23</v>
      </c>
      <c r="AZ23" s="438">
        <v>6</v>
      </c>
      <c r="BA23" s="438">
        <v>43</v>
      </c>
      <c r="BB23" s="438"/>
      <c r="BC23" s="438">
        <v>49</v>
      </c>
      <c r="BD23" s="438">
        <v>0</v>
      </c>
      <c r="BE23" s="438"/>
      <c r="BF23" s="438">
        <v>9</v>
      </c>
      <c r="BG23" s="438">
        <v>18</v>
      </c>
      <c r="BH23" s="438">
        <v>0</v>
      </c>
      <c r="BI23" s="438">
        <v>80</v>
      </c>
      <c r="BJ23" s="438">
        <v>0</v>
      </c>
      <c r="BK23" s="438">
        <v>23</v>
      </c>
    </row>
    <row r="24" spans="2:64" ht="12.75">
      <c r="B24" s="372" t="s">
        <v>169</v>
      </c>
      <c r="C24" s="373" t="s">
        <v>170</v>
      </c>
      <c r="D24" s="374"/>
      <c r="E24" s="443">
        <v>2698</v>
      </c>
      <c r="F24" s="438">
        <v>7</v>
      </c>
      <c r="G24" s="443">
        <v>14</v>
      </c>
      <c r="H24" s="443">
        <v>3</v>
      </c>
      <c r="I24" s="438">
        <v>51</v>
      </c>
      <c r="J24" s="438">
        <v>8</v>
      </c>
      <c r="K24" s="438">
        <v>0</v>
      </c>
      <c r="L24" s="438">
        <v>256</v>
      </c>
      <c r="M24" s="438">
        <v>34</v>
      </c>
      <c r="N24" s="438">
        <v>15</v>
      </c>
      <c r="O24" s="438">
        <v>7</v>
      </c>
      <c r="P24" s="438">
        <v>1</v>
      </c>
      <c r="Q24" s="438">
        <v>253</v>
      </c>
      <c r="R24" s="438">
        <v>64</v>
      </c>
      <c r="S24" s="438">
        <v>1</v>
      </c>
      <c r="T24" s="438">
        <v>8</v>
      </c>
      <c r="U24" s="438">
        <v>10</v>
      </c>
      <c r="V24" s="438">
        <v>377</v>
      </c>
      <c r="W24" s="438">
        <v>90</v>
      </c>
      <c r="X24" s="438">
        <v>24</v>
      </c>
      <c r="Y24" s="438">
        <v>14</v>
      </c>
      <c r="Z24" s="438">
        <v>11</v>
      </c>
      <c r="AA24" s="438">
        <v>24</v>
      </c>
      <c r="AB24" s="438">
        <v>0</v>
      </c>
      <c r="AC24" s="438">
        <v>30</v>
      </c>
      <c r="AD24" s="438">
        <v>35</v>
      </c>
      <c r="AE24" s="438">
        <v>276</v>
      </c>
      <c r="AF24" s="438">
        <v>47</v>
      </c>
      <c r="AG24" s="438">
        <v>3</v>
      </c>
      <c r="AH24" s="438">
        <v>36</v>
      </c>
      <c r="AI24" s="438">
        <v>5</v>
      </c>
      <c r="AJ24" s="438">
        <v>2</v>
      </c>
      <c r="AK24" s="438">
        <v>12</v>
      </c>
      <c r="AL24" s="438">
        <v>4</v>
      </c>
      <c r="AM24" s="438">
        <v>62</v>
      </c>
      <c r="AN24" s="438">
        <v>1</v>
      </c>
      <c r="AO24" s="438">
        <v>93</v>
      </c>
      <c r="AP24" s="438">
        <v>39</v>
      </c>
      <c r="AQ24" s="438">
        <v>14</v>
      </c>
      <c r="AR24" s="438">
        <v>105</v>
      </c>
      <c r="AS24" s="438">
        <v>10</v>
      </c>
      <c r="AT24" s="438">
        <v>15</v>
      </c>
      <c r="AU24" s="438">
        <v>52</v>
      </c>
      <c r="AV24" s="438">
        <v>2</v>
      </c>
      <c r="AW24" s="438">
        <v>5</v>
      </c>
      <c r="AX24" s="438">
        <v>12</v>
      </c>
      <c r="AY24" s="438">
        <v>6</v>
      </c>
      <c r="AZ24" s="438">
        <v>22</v>
      </c>
      <c r="BA24" s="438">
        <v>182</v>
      </c>
      <c r="BB24" s="438"/>
      <c r="BC24" s="438">
        <v>43</v>
      </c>
      <c r="BD24" s="438">
        <v>1</v>
      </c>
      <c r="BE24" s="438"/>
      <c r="BF24" s="438">
        <v>62</v>
      </c>
      <c r="BG24" s="438">
        <v>50</v>
      </c>
      <c r="BH24" s="438">
        <v>1</v>
      </c>
      <c r="BI24" s="438">
        <v>66</v>
      </c>
      <c r="BJ24" s="438">
        <v>1</v>
      </c>
      <c r="BK24" s="438">
        <v>132</v>
      </c>
    </row>
    <row r="25" spans="2:64" ht="12.75">
      <c r="B25" s="372" t="s">
        <v>169</v>
      </c>
      <c r="C25" s="373" t="s">
        <v>171</v>
      </c>
      <c r="D25" s="374"/>
      <c r="E25" s="443">
        <v>1610</v>
      </c>
      <c r="F25" s="438">
        <v>4</v>
      </c>
      <c r="G25" s="443">
        <v>6</v>
      </c>
      <c r="H25" s="443">
        <v>1</v>
      </c>
      <c r="I25" s="438">
        <v>11</v>
      </c>
      <c r="J25" s="438">
        <v>4</v>
      </c>
      <c r="K25" s="438">
        <v>0</v>
      </c>
      <c r="L25" s="438">
        <v>149</v>
      </c>
      <c r="M25" s="438">
        <v>13</v>
      </c>
      <c r="N25" s="438">
        <v>9</v>
      </c>
      <c r="O25" s="438">
        <v>2</v>
      </c>
      <c r="P25" s="438">
        <v>1</v>
      </c>
      <c r="Q25" s="438">
        <v>121</v>
      </c>
      <c r="R25" s="438">
        <v>27</v>
      </c>
      <c r="S25" s="438">
        <v>1</v>
      </c>
      <c r="T25" s="438">
        <v>3</v>
      </c>
      <c r="U25" s="438">
        <v>0</v>
      </c>
      <c r="V25" s="438">
        <v>441</v>
      </c>
      <c r="W25" s="438">
        <v>53</v>
      </c>
      <c r="X25" s="438">
        <v>21</v>
      </c>
      <c r="Y25" s="438">
        <v>11</v>
      </c>
      <c r="Z25" s="438">
        <v>8</v>
      </c>
      <c r="AA25" s="438">
        <v>10</v>
      </c>
      <c r="AB25" s="438">
        <v>0</v>
      </c>
      <c r="AC25" s="438">
        <v>18</v>
      </c>
      <c r="AD25" s="438">
        <v>24</v>
      </c>
      <c r="AE25" s="438">
        <v>124</v>
      </c>
      <c r="AF25" s="438">
        <v>38</v>
      </c>
      <c r="AG25" s="438">
        <v>2</v>
      </c>
      <c r="AH25" s="438">
        <v>21</v>
      </c>
      <c r="AI25" s="438">
        <v>0</v>
      </c>
      <c r="AJ25" s="438">
        <v>4</v>
      </c>
      <c r="AK25" s="438">
        <v>6</v>
      </c>
      <c r="AL25" s="438">
        <v>1</v>
      </c>
      <c r="AM25" s="438">
        <v>46</v>
      </c>
      <c r="AN25" s="438">
        <v>0</v>
      </c>
      <c r="AO25" s="438">
        <v>68</v>
      </c>
      <c r="AP25" s="438">
        <v>22</v>
      </c>
      <c r="AQ25" s="438">
        <v>1</v>
      </c>
      <c r="AR25" s="438">
        <v>54</v>
      </c>
      <c r="AS25" s="438">
        <v>3</v>
      </c>
      <c r="AT25" s="438">
        <v>9</v>
      </c>
      <c r="AU25" s="438">
        <v>29</v>
      </c>
      <c r="AV25" s="438">
        <v>2</v>
      </c>
      <c r="AW25" s="438">
        <v>1</v>
      </c>
      <c r="AX25" s="438">
        <v>10</v>
      </c>
      <c r="AY25" s="438">
        <v>2</v>
      </c>
      <c r="AZ25" s="438">
        <v>14</v>
      </c>
      <c r="BA25" s="438">
        <v>53</v>
      </c>
      <c r="BB25" s="438"/>
      <c r="BC25" s="438">
        <v>6</v>
      </c>
      <c r="BD25" s="438">
        <v>0</v>
      </c>
      <c r="BE25" s="438"/>
      <c r="BF25" s="438">
        <v>28</v>
      </c>
      <c r="BG25" s="438">
        <v>34</v>
      </c>
      <c r="BH25" s="438">
        <v>0</v>
      </c>
      <c r="BI25" s="438">
        <v>35</v>
      </c>
      <c r="BJ25" s="438">
        <v>0</v>
      </c>
      <c r="BK25" s="438">
        <v>59</v>
      </c>
    </row>
    <row r="26" spans="2:64" ht="12.75">
      <c r="B26" s="372" t="s">
        <v>169</v>
      </c>
      <c r="C26" s="373" t="s">
        <v>172</v>
      </c>
      <c r="D26" s="374"/>
      <c r="E26" s="443">
        <v>774</v>
      </c>
      <c r="F26" s="438">
        <v>2</v>
      </c>
      <c r="G26" s="443">
        <v>2</v>
      </c>
      <c r="H26" s="443">
        <v>0</v>
      </c>
      <c r="I26" s="438">
        <v>9</v>
      </c>
      <c r="J26" s="438">
        <v>1</v>
      </c>
      <c r="K26" s="438">
        <v>0</v>
      </c>
      <c r="L26" s="438">
        <v>32</v>
      </c>
      <c r="M26" s="438">
        <v>4</v>
      </c>
      <c r="N26" s="438">
        <v>2</v>
      </c>
      <c r="O26" s="438">
        <v>0</v>
      </c>
      <c r="P26" s="438">
        <v>1</v>
      </c>
      <c r="Q26" s="438">
        <v>33</v>
      </c>
      <c r="R26" s="438">
        <v>11</v>
      </c>
      <c r="S26" s="438">
        <v>1</v>
      </c>
      <c r="T26" s="438">
        <v>0</v>
      </c>
      <c r="U26" s="438">
        <v>2</v>
      </c>
      <c r="V26" s="438">
        <v>330</v>
      </c>
      <c r="W26" s="438">
        <v>25</v>
      </c>
      <c r="X26" s="438">
        <v>11</v>
      </c>
      <c r="Y26" s="438">
        <v>5</v>
      </c>
      <c r="Z26" s="438">
        <v>10</v>
      </c>
      <c r="AA26" s="438">
        <v>3</v>
      </c>
      <c r="AB26" s="438">
        <v>0</v>
      </c>
      <c r="AC26" s="438">
        <v>3</v>
      </c>
      <c r="AD26" s="438">
        <v>4</v>
      </c>
      <c r="AE26" s="438">
        <v>42</v>
      </c>
      <c r="AF26" s="438">
        <v>9</v>
      </c>
      <c r="AG26" s="438">
        <v>1</v>
      </c>
      <c r="AH26" s="438">
        <v>62</v>
      </c>
      <c r="AI26" s="438">
        <v>2</v>
      </c>
      <c r="AJ26" s="438">
        <v>1</v>
      </c>
      <c r="AK26" s="438">
        <v>2</v>
      </c>
      <c r="AL26" s="438">
        <v>0</v>
      </c>
      <c r="AM26" s="438">
        <v>12</v>
      </c>
      <c r="AN26" s="438">
        <v>2</v>
      </c>
      <c r="AO26" s="438">
        <v>12</v>
      </c>
      <c r="AP26" s="438">
        <v>5</v>
      </c>
      <c r="AQ26" s="438">
        <v>2</v>
      </c>
      <c r="AR26" s="438">
        <v>15</v>
      </c>
      <c r="AS26" s="438">
        <v>0</v>
      </c>
      <c r="AT26" s="438">
        <v>6</v>
      </c>
      <c r="AU26" s="438">
        <v>11</v>
      </c>
      <c r="AV26" s="438">
        <v>0</v>
      </c>
      <c r="AW26" s="438">
        <v>0</v>
      </c>
      <c r="AX26" s="438">
        <v>5</v>
      </c>
      <c r="AY26" s="438">
        <v>3</v>
      </c>
      <c r="AZ26" s="438">
        <v>5</v>
      </c>
      <c r="BA26" s="438">
        <v>31</v>
      </c>
      <c r="BB26" s="438"/>
      <c r="BC26" s="438">
        <v>9</v>
      </c>
      <c r="BD26" s="438">
        <v>0</v>
      </c>
      <c r="BE26" s="438"/>
      <c r="BF26" s="438">
        <v>6</v>
      </c>
      <c r="BG26" s="438">
        <v>8</v>
      </c>
      <c r="BH26" s="438">
        <v>0</v>
      </c>
      <c r="BI26" s="438">
        <v>14</v>
      </c>
      <c r="BJ26" s="438">
        <v>0</v>
      </c>
      <c r="BK26" s="438">
        <v>18</v>
      </c>
    </row>
    <row r="27" spans="2:64" ht="12.75">
      <c r="B27" s="372" t="s">
        <v>173</v>
      </c>
      <c r="C27" s="373" t="s">
        <v>174</v>
      </c>
      <c r="D27" s="374"/>
      <c r="E27" s="443">
        <v>1328</v>
      </c>
      <c r="F27" s="438">
        <v>2</v>
      </c>
      <c r="G27" s="443">
        <v>5</v>
      </c>
      <c r="H27" s="443">
        <v>2</v>
      </c>
      <c r="I27" s="438">
        <v>14</v>
      </c>
      <c r="J27" s="438">
        <v>5</v>
      </c>
      <c r="K27" s="438">
        <v>0</v>
      </c>
      <c r="L27" s="438">
        <v>67</v>
      </c>
      <c r="M27" s="438">
        <v>9</v>
      </c>
      <c r="N27" s="438">
        <v>1</v>
      </c>
      <c r="O27" s="438">
        <v>3</v>
      </c>
      <c r="P27" s="438">
        <v>0</v>
      </c>
      <c r="Q27" s="438">
        <v>80</v>
      </c>
      <c r="R27" s="438">
        <v>27</v>
      </c>
      <c r="S27" s="438">
        <v>1</v>
      </c>
      <c r="T27" s="438">
        <v>1</v>
      </c>
      <c r="U27" s="438">
        <v>9</v>
      </c>
      <c r="V27" s="438">
        <v>165</v>
      </c>
      <c r="W27" s="438">
        <v>180</v>
      </c>
      <c r="X27" s="438">
        <v>11</v>
      </c>
      <c r="Y27" s="438">
        <v>8</v>
      </c>
      <c r="Z27" s="438">
        <v>26</v>
      </c>
      <c r="AA27" s="438">
        <v>3</v>
      </c>
      <c r="AB27" s="438">
        <v>2</v>
      </c>
      <c r="AC27" s="438">
        <v>5</v>
      </c>
      <c r="AD27" s="438">
        <v>8</v>
      </c>
      <c r="AE27" s="438">
        <v>176</v>
      </c>
      <c r="AF27" s="438">
        <v>13</v>
      </c>
      <c r="AG27" s="438">
        <v>1</v>
      </c>
      <c r="AH27" s="438">
        <v>24</v>
      </c>
      <c r="AI27" s="438">
        <v>4</v>
      </c>
      <c r="AJ27" s="438">
        <v>3</v>
      </c>
      <c r="AK27" s="438">
        <v>8</v>
      </c>
      <c r="AL27" s="438">
        <v>2</v>
      </c>
      <c r="AM27" s="438">
        <v>27</v>
      </c>
      <c r="AN27" s="438">
        <v>3</v>
      </c>
      <c r="AO27" s="438">
        <v>34</v>
      </c>
      <c r="AP27" s="438">
        <v>21</v>
      </c>
      <c r="AQ27" s="438">
        <v>3</v>
      </c>
      <c r="AR27" s="438">
        <v>123</v>
      </c>
      <c r="AS27" s="438">
        <v>8</v>
      </c>
      <c r="AT27" s="438">
        <v>9</v>
      </c>
      <c r="AU27" s="438">
        <v>18</v>
      </c>
      <c r="AV27" s="438">
        <v>0</v>
      </c>
      <c r="AW27" s="438">
        <v>2</v>
      </c>
      <c r="AX27" s="438">
        <v>4</v>
      </c>
      <c r="AY27" s="438">
        <v>2</v>
      </c>
      <c r="AZ27" s="438">
        <v>12</v>
      </c>
      <c r="BA27" s="438">
        <v>54</v>
      </c>
      <c r="BB27" s="438"/>
      <c r="BC27" s="438">
        <v>25</v>
      </c>
      <c r="BD27" s="438">
        <v>0</v>
      </c>
      <c r="BE27" s="438"/>
      <c r="BF27" s="438">
        <v>18</v>
      </c>
      <c r="BG27" s="438">
        <v>18</v>
      </c>
      <c r="BH27" s="438">
        <v>3</v>
      </c>
      <c r="BI27" s="438">
        <v>28</v>
      </c>
      <c r="BJ27" s="438">
        <v>1</v>
      </c>
      <c r="BK27" s="438">
        <v>50</v>
      </c>
    </row>
    <row r="28" spans="2:64" ht="12.75">
      <c r="B28" s="372" t="s">
        <v>175</v>
      </c>
      <c r="C28" s="373" t="s">
        <v>176</v>
      </c>
      <c r="D28" s="374"/>
      <c r="E28" s="443">
        <v>1557</v>
      </c>
      <c r="F28" s="438">
        <v>3</v>
      </c>
      <c r="G28" s="443">
        <v>32</v>
      </c>
      <c r="H28" s="443">
        <v>0</v>
      </c>
      <c r="I28" s="438">
        <v>23</v>
      </c>
      <c r="J28" s="438">
        <v>23</v>
      </c>
      <c r="K28" s="438">
        <v>0</v>
      </c>
      <c r="L28" s="438">
        <v>69</v>
      </c>
      <c r="M28" s="438">
        <v>11</v>
      </c>
      <c r="N28" s="438">
        <v>5</v>
      </c>
      <c r="O28" s="438">
        <v>4</v>
      </c>
      <c r="P28" s="438">
        <v>0</v>
      </c>
      <c r="Q28" s="438">
        <v>155</v>
      </c>
      <c r="R28" s="438">
        <v>60</v>
      </c>
      <c r="S28" s="438">
        <v>1</v>
      </c>
      <c r="T28" s="438">
        <v>2</v>
      </c>
      <c r="U28" s="438">
        <v>19</v>
      </c>
      <c r="V28" s="438">
        <v>82</v>
      </c>
      <c r="W28" s="438">
        <v>89</v>
      </c>
      <c r="X28" s="438">
        <v>11</v>
      </c>
      <c r="Y28" s="438">
        <v>7</v>
      </c>
      <c r="Z28" s="438">
        <v>112</v>
      </c>
      <c r="AA28" s="438">
        <v>22</v>
      </c>
      <c r="AB28" s="438">
        <v>0</v>
      </c>
      <c r="AC28" s="438">
        <v>16</v>
      </c>
      <c r="AD28" s="438">
        <v>8</v>
      </c>
      <c r="AE28" s="438">
        <v>92</v>
      </c>
      <c r="AF28" s="438">
        <v>12</v>
      </c>
      <c r="AG28" s="438">
        <v>21</v>
      </c>
      <c r="AH28" s="438">
        <v>29</v>
      </c>
      <c r="AI28" s="438">
        <v>5</v>
      </c>
      <c r="AJ28" s="438">
        <v>0</v>
      </c>
      <c r="AK28" s="438">
        <v>8</v>
      </c>
      <c r="AL28" s="438">
        <v>2</v>
      </c>
      <c r="AM28" s="438">
        <v>20</v>
      </c>
      <c r="AN28" s="438">
        <v>2</v>
      </c>
      <c r="AO28" s="438">
        <v>37</v>
      </c>
      <c r="AP28" s="438">
        <v>53</v>
      </c>
      <c r="AQ28" s="438">
        <v>4</v>
      </c>
      <c r="AR28" s="438">
        <v>117</v>
      </c>
      <c r="AS28" s="438">
        <v>10</v>
      </c>
      <c r="AT28" s="438">
        <v>8</v>
      </c>
      <c r="AU28" s="438">
        <v>39</v>
      </c>
      <c r="AV28" s="438">
        <v>0</v>
      </c>
      <c r="AW28" s="438">
        <v>1</v>
      </c>
      <c r="AX28" s="438">
        <v>23</v>
      </c>
      <c r="AY28" s="438">
        <v>0</v>
      </c>
      <c r="AZ28" s="438">
        <v>60</v>
      </c>
      <c r="BA28" s="438">
        <v>62</v>
      </c>
      <c r="BB28" s="438"/>
      <c r="BC28" s="438">
        <v>79</v>
      </c>
      <c r="BD28" s="438">
        <v>1</v>
      </c>
      <c r="BE28" s="438"/>
      <c r="BF28" s="438">
        <v>53</v>
      </c>
      <c r="BG28" s="438">
        <v>13</v>
      </c>
      <c r="BH28" s="438">
        <v>4</v>
      </c>
      <c r="BI28" s="438">
        <v>18</v>
      </c>
      <c r="BJ28" s="438">
        <v>1</v>
      </c>
      <c r="BK28" s="438">
        <v>29</v>
      </c>
    </row>
    <row r="29" spans="2:64" ht="12.75">
      <c r="B29" s="372" t="s">
        <v>175</v>
      </c>
      <c r="C29" s="373" t="s">
        <v>177</v>
      </c>
      <c r="D29" s="374"/>
      <c r="E29" s="443">
        <v>1110</v>
      </c>
      <c r="F29" s="438">
        <v>1</v>
      </c>
      <c r="G29" s="443">
        <v>22</v>
      </c>
      <c r="H29" s="443">
        <v>1</v>
      </c>
      <c r="I29" s="438">
        <v>19</v>
      </c>
      <c r="J29" s="438">
        <v>12</v>
      </c>
      <c r="K29" s="438">
        <v>0</v>
      </c>
      <c r="L29" s="438">
        <v>35</v>
      </c>
      <c r="M29" s="438">
        <v>5</v>
      </c>
      <c r="N29" s="438">
        <v>2</v>
      </c>
      <c r="O29" s="438">
        <v>2</v>
      </c>
      <c r="P29" s="438">
        <v>0</v>
      </c>
      <c r="Q29" s="438">
        <v>115</v>
      </c>
      <c r="R29" s="438">
        <v>47</v>
      </c>
      <c r="S29" s="438">
        <v>0</v>
      </c>
      <c r="T29" s="438">
        <v>0</v>
      </c>
      <c r="U29" s="438">
        <v>12</v>
      </c>
      <c r="V29" s="438">
        <v>48</v>
      </c>
      <c r="W29" s="438">
        <v>54</v>
      </c>
      <c r="X29" s="438">
        <v>5</v>
      </c>
      <c r="Y29" s="438">
        <v>3</v>
      </c>
      <c r="Z29" s="438">
        <v>114</v>
      </c>
      <c r="AA29" s="438">
        <v>17</v>
      </c>
      <c r="AB29" s="438">
        <v>0</v>
      </c>
      <c r="AC29" s="438">
        <v>11</v>
      </c>
      <c r="AD29" s="438">
        <v>3</v>
      </c>
      <c r="AE29" s="438">
        <v>58</v>
      </c>
      <c r="AF29" s="438">
        <v>6</v>
      </c>
      <c r="AG29" s="438">
        <v>6</v>
      </c>
      <c r="AH29" s="438">
        <v>20</v>
      </c>
      <c r="AI29" s="438">
        <v>2</v>
      </c>
      <c r="AJ29" s="438">
        <v>0</v>
      </c>
      <c r="AK29" s="438">
        <v>3</v>
      </c>
      <c r="AL29" s="438">
        <v>2</v>
      </c>
      <c r="AM29" s="438">
        <v>9</v>
      </c>
      <c r="AN29" s="438">
        <v>3</v>
      </c>
      <c r="AO29" s="438">
        <v>15</v>
      </c>
      <c r="AP29" s="438">
        <v>42</v>
      </c>
      <c r="AQ29" s="438">
        <v>2</v>
      </c>
      <c r="AR29" s="438">
        <v>97</v>
      </c>
      <c r="AS29" s="438">
        <v>6</v>
      </c>
      <c r="AT29" s="438">
        <v>9</v>
      </c>
      <c r="AU29" s="438">
        <v>26</v>
      </c>
      <c r="AV29" s="438">
        <v>0</v>
      </c>
      <c r="AW29" s="438">
        <v>1</v>
      </c>
      <c r="AX29" s="438">
        <v>20</v>
      </c>
      <c r="AY29" s="438">
        <v>3</v>
      </c>
      <c r="AZ29" s="438">
        <v>59</v>
      </c>
      <c r="BA29" s="438">
        <v>34</v>
      </c>
      <c r="BB29" s="438"/>
      <c r="BC29" s="438">
        <v>49</v>
      </c>
      <c r="BD29" s="438">
        <v>0</v>
      </c>
      <c r="BE29" s="438"/>
      <c r="BF29" s="438">
        <v>39</v>
      </c>
      <c r="BG29" s="438">
        <v>17</v>
      </c>
      <c r="BH29" s="438">
        <v>12</v>
      </c>
      <c r="BI29" s="438">
        <v>15</v>
      </c>
      <c r="BJ29" s="438">
        <v>0</v>
      </c>
      <c r="BK29" s="438">
        <v>27</v>
      </c>
    </row>
    <row r="30" spans="2:64" ht="12.75">
      <c r="B30" s="372" t="s">
        <v>178</v>
      </c>
      <c r="C30" s="373" t="s">
        <v>179</v>
      </c>
      <c r="D30" s="374"/>
      <c r="E30" s="443">
        <v>631</v>
      </c>
      <c r="F30" s="438">
        <v>0</v>
      </c>
      <c r="G30" s="443">
        <v>14</v>
      </c>
      <c r="H30" s="443">
        <v>1</v>
      </c>
      <c r="I30" s="438">
        <v>10</v>
      </c>
      <c r="J30" s="438">
        <v>38</v>
      </c>
      <c r="K30" s="438">
        <v>0</v>
      </c>
      <c r="L30" s="438">
        <v>41</v>
      </c>
      <c r="M30" s="438">
        <v>8</v>
      </c>
      <c r="N30" s="438">
        <v>1</v>
      </c>
      <c r="O30" s="438">
        <v>2</v>
      </c>
      <c r="P30" s="438">
        <v>0</v>
      </c>
      <c r="Q30" s="438">
        <v>57</v>
      </c>
      <c r="R30" s="438">
        <v>21</v>
      </c>
      <c r="S30" s="438">
        <v>0</v>
      </c>
      <c r="T30" s="438">
        <v>0</v>
      </c>
      <c r="U30" s="438">
        <v>2</v>
      </c>
      <c r="V30" s="438">
        <v>14</v>
      </c>
      <c r="W30" s="438">
        <v>4</v>
      </c>
      <c r="X30" s="438">
        <v>2</v>
      </c>
      <c r="Y30" s="438">
        <v>1</v>
      </c>
      <c r="Z30" s="438">
        <v>7</v>
      </c>
      <c r="AA30" s="438">
        <v>168</v>
      </c>
      <c r="AB30" s="438">
        <v>0</v>
      </c>
      <c r="AC30" s="438">
        <v>3</v>
      </c>
      <c r="AD30" s="438">
        <v>5</v>
      </c>
      <c r="AE30" s="438">
        <v>19</v>
      </c>
      <c r="AF30" s="438">
        <v>1</v>
      </c>
      <c r="AG30" s="438">
        <v>20</v>
      </c>
      <c r="AH30" s="438">
        <v>1</v>
      </c>
      <c r="AI30" s="438">
        <v>0</v>
      </c>
      <c r="AJ30" s="438">
        <v>2</v>
      </c>
      <c r="AK30" s="438">
        <v>1</v>
      </c>
      <c r="AL30" s="438">
        <v>1</v>
      </c>
      <c r="AM30" s="438">
        <v>13</v>
      </c>
      <c r="AN30" s="438">
        <v>2</v>
      </c>
      <c r="AO30" s="438">
        <v>9</v>
      </c>
      <c r="AP30" s="438">
        <v>19</v>
      </c>
      <c r="AQ30" s="438">
        <v>1</v>
      </c>
      <c r="AR30" s="438">
        <v>10</v>
      </c>
      <c r="AS30" s="438">
        <v>3</v>
      </c>
      <c r="AT30" s="438">
        <v>3</v>
      </c>
      <c r="AU30" s="438">
        <v>9</v>
      </c>
      <c r="AV30" s="438">
        <v>0</v>
      </c>
      <c r="AW30" s="438">
        <v>0</v>
      </c>
      <c r="AX30" s="438">
        <v>2</v>
      </c>
      <c r="AY30" s="438">
        <v>0</v>
      </c>
      <c r="AZ30" s="438">
        <v>12</v>
      </c>
      <c r="BA30" s="438">
        <v>68</v>
      </c>
      <c r="BB30" s="438"/>
      <c r="BC30" s="438">
        <v>4</v>
      </c>
      <c r="BD30" s="438">
        <v>0</v>
      </c>
      <c r="BE30" s="438"/>
      <c r="BF30" s="438">
        <v>10</v>
      </c>
      <c r="BG30" s="438">
        <v>12</v>
      </c>
      <c r="BH30" s="438">
        <v>0</v>
      </c>
      <c r="BI30" s="438">
        <v>5</v>
      </c>
      <c r="BJ30" s="438">
        <v>0</v>
      </c>
      <c r="BK30" s="438">
        <v>5</v>
      </c>
    </row>
    <row r="31" spans="2:64" ht="12.75">
      <c r="B31" s="372" t="s">
        <v>180</v>
      </c>
      <c r="C31" s="373" t="s">
        <v>181</v>
      </c>
      <c r="D31" s="374"/>
      <c r="E31" s="443">
        <v>3240</v>
      </c>
      <c r="F31" s="438">
        <v>15</v>
      </c>
      <c r="G31" s="443">
        <v>17</v>
      </c>
      <c r="H31" s="443">
        <v>1</v>
      </c>
      <c r="I31" s="438">
        <v>30</v>
      </c>
      <c r="J31" s="438">
        <v>3</v>
      </c>
      <c r="K31" s="438">
        <v>0</v>
      </c>
      <c r="L31" s="438">
        <v>405</v>
      </c>
      <c r="M31" s="438">
        <v>25</v>
      </c>
      <c r="N31" s="438">
        <v>56</v>
      </c>
      <c r="O31" s="438">
        <v>15</v>
      </c>
      <c r="P31" s="438">
        <v>3</v>
      </c>
      <c r="Q31" s="438">
        <v>334</v>
      </c>
      <c r="R31" s="438">
        <v>60</v>
      </c>
      <c r="S31" s="438">
        <v>1</v>
      </c>
      <c r="T31" s="438">
        <v>7</v>
      </c>
      <c r="U31" s="438">
        <v>4</v>
      </c>
      <c r="V31" s="438">
        <v>96</v>
      </c>
      <c r="W31" s="438">
        <v>38</v>
      </c>
      <c r="X31" s="438">
        <v>10</v>
      </c>
      <c r="Y31" s="438">
        <v>6</v>
      </c>
      <c r="Z31" s="438">
        <v>7</v>
      </c>
      <c r="AA31" s="438">
        <v>10</v>
      </c>
      <c r="AB31" s="438">
        <v>10</v>
      </c>
      <c r="AC31" s="438">
        <v>57</v>
      </c>
      <c r="AD31" s="438">
        <v>170</v>
      </c>
      <c r="AE31" s="438">
        <v>129</v>
      </c>
      <c r="AF31" s="438">
        <v>31</v>
      </c>
      <c r="AG31" s="438">
        <v>8</v>
      </c>
      <c r="AH31" s="438">
        <v>14</v>
      </c>
      <c r="AI31" s="438">
        <v>4</v>
      </c>
      <c r="AJ31" s="438">
        <v>2</v>
      </c>
      <c r="AK31" s="438">
        <v>8</v>
      </c>
      <c r="AL31" s="438">
        <v>20</v>
      </c>
      <c r="AM31" s="438">
        <v>207</v>
      </c>
      <c r="AN31" s="438">
        <v>2</v>
      </c>
      <c r="AO31" s="438">
        <v>329</v>
      </c>
      <c r="AP31" s="438">
        <v>67</v>
      </c>
      <c r="AQ31" s="438">
        <v>5</v>
      </c>
      <c r="AR31" s="438">
        <v>50</v>
      </c>
      <c r="AS31" s="438">
        <v>11</v>
      </c>
      <c r="AT31" s="438">
        <v>16</v>
      </c>
      <c r="AU31" s="438">
        <v>134</v>
      </c>
      <c r="AV31" s="438">
        <v>4</v>
      </c>
      <c r="AW31" s="438">
        <v>19</v>
      </c>
      <c r="AX31" s="438">
        <v>22</v>
      </c>
      <c r="AY31" s="438">
        <v>5</v>
      </c>
      <c r="AZ31" s="438">
        <v>23</v>
      </c>
      <c r="BA31" s="438">
        <v>120</v>
      </c>
      <c r="BB31" s="438"/>
      <c r="BC31" s="438">
        <v>31</v>
      </c>
      <c r="BD31" s="438">
        <v>4</v>
      </c>
      <c r="BE31" s="438"/>
      <c r="BF31" s="438">
        <v>92</v>
      </c>
      <c r="BG31" s="438">
        <v>60</v>
      </c>
      <c r="BH31" s="438">
        <v>4</v>
      </c>
      <c r="BI31" s="438">
        <v>19</v>
      </c>
      <c r="BJ31" s="438">
        <v>0</v>
      </c>
      <c r="BK31" s="438">
        <v>420</v>
      </c>
    </row>
    <row r="32" spans="2:64" ht="12.75">
      <c r="B32" s="372" t="s">
        <v>180</v>
      </c>
      <c r="C32" s="373" t="s">
        <v>182</v>
      </c>
      <c r="D32" s="374"/>
      <c r="E32" s="443">
        <v>1263</v>
      </c>
      <c r="F32" s="438">
        <v>8</v>
      </c>
      <c r="G32" s="443">
        <v>14</v>
      </c>
      <c r="H32" s="443">
        <v>1</v>
      </c>
      <c r="I32" s="438">
        <v>12</v>
      </c>
      <c r="J32" s="438">
        <v>1</v>
      </c>
      <c r="K32" s="438">
        <v>0</v>
      </c>
      <c r="L32" s="438">
        <v>224</v>
      </c>
      <c r="M32" s="438">
        <v>11</v>
      </c>
      <c r="N32" s="438">
        <v>20</v>
      </c>
      <c r="O32" s="438">
        <v>4</v>
      </c>
      <c r="P32" s="438">
        <v>1</v>
      </c>
      <c r="Q32" s="438">
        <v>86</v>
      </c>
      <c r="R32" s="438">
        <v>26</v>
      </c>
      <c r="S32" s="438">
        <v>0</v>
      </c>
      <c r="T32" s="438">
        <v>3</v>
      </c>
      <c r="U32" s="438">
        <v>2</v>
      </c>
      <c r="V32" s="438">
        <v>37</v>
      </c>
      <c r="W32" s="438">
        <v>9</v>
      </c>
      <c r="X32" s="438">
        <v>4</v>
      </c>
      <c r="Y32" s="438">
        <v>1</v>
      </c>
      <c r="Z32" s="438">
        <v>7</v>
      </c>
      <c r="AA32" s="438">
        <v>4</v>
      </c>
      <c r="AB32" s="438">
        <v>4</v>
      </c>
      <c r="AC32" s="438">
        <v>23</v>
      </c>
      <c r="AD32" s="438">
        <v>77</v>
      </c>
      <c r="AE32" s="438">
        <v>56</v>
      </c>
      <c r="AF32" s="438">
        <v>16</v>
      </c>
      <c r="AG32" s="438">
        <v>0</v>
      </c>
      <c r="AH32" s="438">
        <v>8</v>
      </c>
      <c r="AI32" s="438">
        <v>1</v>
      </c>
      <c r="AJ32" s="438">
        <v>0</v>
      </c>
      <c r="AK32" s="438">
        <v>2</v>
      </c>
      <c r="AL32" s="438">
        <v>9</v>
      </c>
      <c r="AM32" s="438">
        <v>68</v>
      </c>
      <c r="AN32" s="438">
        <v>3</v>
      </c>
      <c r="AO32" s="438">
        <v>126</v>
      </c>
      <c r="AP32" s="438">
        <v>37</v>
      </c>
      <c r="AQ32" s="438">
        <v>1</v>
      </c>
      <c r="AR32" s="438">
        <v>27</v>
      </c>
      <c r="AS32" s="438">
        <v>1</v>
      </c>
      <c r="AT32" s="438">
        <v>4</v>
      </c>
      <c r="AU32" s="438">
        <v>41</v>
      </c>
      <c r="AV32" s="438">
        <v>2</v>
      </c>
      <c r="AW32" s="438">
        <v>8</v>
      </c>
      <c r="AX32" s="438">
        <v>7</v>
      </c>
      <c r="AY32" s="438">
        <v>3</v>
      </c>
      <c r="AZ32" s="438">
        <v>9</v>
      </c>
      <c r="BA32" s="438">
        <v>50</v>
      </c>
      <c r="BB32" s="438"/>
      <c r="BC32" s="438">
        <v>13</v>
      </c>
      <c r="BD32" s="438">
        <v>0</v>
      </c>
      <c r="BE32" s="438"/>
      <c r="BF32" s="438">
        <v>29</v>
      </c>
      <c r="BG32" s="438">
        <v>35</v>
      </c>
      <c r="BH32" s="438">
        <v>3</v>
      </c>
      <c r="BI32" s="438">
        <v>7</v>
      </c>
      <c r="BJ32" s="438">
        <v>0</v>
      </c>
      <c r="BK32" s="438">
        <v>118</v>
      </c>
    </row>
    <row r="33" spans="2:63" ht="12.75">
      <c r="B33" s="372" t="s">
        <v>180</v>
      </c>
      <c r="C33" s="373" t="s">
        <v>183</v>
      </c>
      <c r="D33" s="374"/>
      <c r="E33" s="443">
        <v>4361</v>
      </c>
      <c r="F33" s="438">
        <v>21</v>
      </c>
      <c r="G33" s="443">
        <v>32</v>
      </c>
      <c r="H33" s="443">
        <v>6</v>
      </c>
      <c r="I33" s="438">
        <v>36</v>
      </c>
      <c r="J33" s="438">
        <v>7</v>
      </c>
      <c r="K33" s="438">
        <v>0</v>
      </c>
      <c r="L33" s="438">
        <v>529</v>
      </c>
      <c r="M33" s="438">
        <v>42</v>
      </c>
      <c r="N33" s="438">
        <v>58</v>
      </c>
      <c r="O33" s="438">
        <v>18</v>
      </c>
      <c r="P33" s="438">
        <v>2</v>
      </c>
      <c r="Q33" s="438">
        <v>422</v>
      </c>
      <c r="R33" s="438">
        <v>126</v>
      </c>
      <c r="S33" s="438">
        <v>1</v>
      </c>
      <c r="T33" s="438">
        <v>12</v>
      </c>
      <c r="U33" s="438">
        <v>7</v>
      </c>
      <c r="V33" s="438">
        <v>165</v>
      </c>
      <c r="W33" s="438">
        <v>61</v>
      </c>
      <c r="X33" s="438">
        <v>17</v>
      </c>
      <c r="Y33" s="438">
        <v>10</v>
      </c>
      <c r="Z33" s="438">
        <v>13</v>
      </c>
      <c r="AA33" s="438">
        <v>40</v>
      </c>
      <c r="AB33" s="438">
        <v>11</v>
      </c>
      <c r="AC33" s="438">
        <v>95</v>
      </c>
      <c r="AD33" s="438">
        <v>189</v>
      </c>
      <c r="AE33" s="438">
        <v>205</v>
      </c>
      <c r="AF33" s="438">
        <v>46</v>
      </c>
      <c r="AG33" s="438">
        <v>16</v>
      </c>
      <c r="AH33" s="438">
        <v>15</v>
      </c>
      <c r="AI33" s="438">
        <v>6</v>
      </c>
      <c r="AJ33" s="438">
        <v>4</v>
      </c>
      <c r="AK33" s="438">
        <v>17</v>
      </c>
      <c r="AL33" s="438">
        <v>20</v>
      </c>
      <c r="AM33" s="438">
        <v>273</v>
      </c>
      <c r="AN33" s="438">
        <v>6</v>
      </c>
      <c r="AO33" s="438">
        <v>415</v>
      </c>
      <c r="AP33" s="438">
        <v>105</v>
      </c>
      <c r="AQ33" s="438">
        <v>10</v>
      </c>
      <c r="AR33" s="438">
        <v>74</v>
      </c>
      <c r="AS33" s="438">
        <v>14</v>
      </c>
      <c r="AT33" s="438">
        <v>26</v>
      </c>
      <c r="AU33" s="438">
        <v>176</v>
      </c>
      <c r="AV33" s="438">
        <v>8</v>
      </c>
      <c r="AW33" s="438">
        <v>20</v>
      </c>
      <c r="AX33" s="438">
        <v>35</v>
      </c>
      <c r="AY33" s="438">
        <v>4</v>
      </c>
      <c r="AZ33" s="438">
        <v>34</v>
      </c>
      <c r="BA33" s="438">
        <v>189</v>
      </c>
      <c r="BB33" s="438"/>
      <c r="BC33" s="438">
        <v>36</v>
      </c>
      <c r="BD33" s="438">
        <v>3</v>
      </c>
      <c r="BE33" s="438"/>
      <c r="BF33" s="438">
        <v>143</v>
      </c>
      <c r="BG33" s="438">
        <v>76</v>
      </c>
      <c r="BH33" s="438">
        <v>6</v>
      </c>
      <c r="BI33" s="438">
        <v>39</v>
      </c>
      <c r="BJ33" s="438">
        <v>1</v>
      </c>
      <c r="BK33" s="438">
        <v>419</v>
      </c>
    </row>
    <row r="34" spans="2:63" ht="12.75">
      <c r="B34" s="372" t="s">
        <v>184</v>
      </c>
      <c r="C34" s="373" t="s">
        <v>185</v>
      </c>
      <c r="D34" s="374"/>
      <c r="E34" s="443">
        <v>2823</v>
      </c>
      <c r="F34" s="438">
        <v>13</v>
      </c>
      <c r="G34" s="443">
        <v>13</v>
      </c>
      <c r="H34" s="443">
        <v>3</v>
      </c>
      <c r="I34" s="438">
        <v>24</v>
      </c>
      <c r="J34" s="438">
        <v>2</v>
      </c>
      <c r="K34" s="438">
        <v>0</v>
      </c>
      <c r="L34" s="438">
        <v>262</v>
      </c>
      <c r="M34" s="438">
        <v>18</v>
      </c>
      <c r="N34" s="438">
        <v>39</v>
      </c>
      <c r="O34" s="438">
        <v>25</v>
      </c>
      <c r="P34" s="438">
        <v>5</v>
      </c>
      <c r="Q34" s="438">
        <v>271</v>
      </c>
      <c r="R34" s="438">
        <v>84</v>
      </c>
      <c r="S34" s="438">
        <v>1</v>
      </c>
      <c r="T34" s="438">
        <v>6</v>
      </c>
      <c r="U34" s="438">
        <v>5</v>
      </c>
      <c r="V34" s="438">
        <v>60</v>
      </c>
      <c r="W34" s="438">
        <v>22</v>
      </c>
      <c r="X34" s="438">
        <v>6</v>
      </c>
      <c r="Y34" s="438">
        <v>6</v>
      </c>
      <c r="Z34" s="438">
        <v>3</v>
      </c>
      <c r="AA34" s="438">
        <v>9</v>
      </c>
      <c r="AB34" s="438">
        <v>4</v>
      </c>
      <c r="AC34" s="438">
        <v>187</v>
      </c>
      <c r="AD34" s="438">
        <v>60</v>
      </c>
      <c r="AE34" s="438">
        <v>116</v>
      </c>
      <c r="AF34" s="438">
        <v>24</v>
      </c>
      <c r="AG34" s="438">
        <v>2</v>
      </c>
      <c r="AH34" s="438">
        <v>12</v>
      </c>
      <c r="AI34" s="438">
        <v>2</v>
      </c>
      <c r="AJ34" s="438">
        <v>1</v>
      </c>
      <c r="AK34" s="438">
        <v>9</v>
      </c>
      <c r="AL34" s="438">
        <v>12</v>
      </c>
      <c r="AM34" s="438">
        <v>220</v>
      </c>
      <c r="AN34" s="438">
        <v>3</v>
      </c>
      <c r="AO34" s="438">
        <v>274</v>
      </c>
      <c r="AP34" s="438">
        <v>114</v>
      </c>
      <c r="AQ34" s="438">
        <v>3</v>
      </c>
      <c r="AR34" s="438">
        <v>56</v>
      </c>
      <c r="AS34" s="438">
        <v>6</v>
      </c>
      <c r="AT34" s="438">
        <v>10</v>
      </c>
      <c r="AU34" s="438">
        <v>167</v>
      </c>
      <c r="AV34" s="438">
        <v>2</v>
      </c>
      <c r="AW34" s="438">
        <v>7</v>
      </c>
      <c r="AX34" s="438">
        <v>16</v>
      </c>
      <c r="AY34" s="438">
        <v>2</v>
      </c>
      <c r="AZ34" s="438">
        <v>17</v>
      </c>
      <c r="BA34" s="438">
        <v>106</v>
      </c>
      <c r="BB34" s="438"/>
      <c r="BC34" s="438">
        <v>25</v>
      </c>
      <c r="BD34" s="438">
        <v>0</v>
      </c>
      <c r="BE34" s="438"/>
      <c r="BF34" s="438">
        <v>204</v>
      </c>
      <c r="BG34" s="438">
        <v>38</v>
      </c>
      <c r="BH34" s="438">
        <v>9</v>
      </c>
      <c r="BI34" s="438">
        <v>17</v>
      </c>
      <c r="BJ34" s="438">
        <v>1</v>
      </c>
      <c r="BK34" s="438">
        <v>220</v>
      </c>
    </row>
    <row r="35" spans="2:63" ht="12.75">
      <c r="B35" s="372" t="s">
        <v>186</v>
      </c>
      <c r="C35" s="373" t="s">
        <v>187</v>
      </c>
      <c r="D35" s="374"/>
      <c r="E35" s="443">
        <v>1068</v>
      </c>
      <c r="F35" s="438">
        <v>4</v>
      </c>
      <c r="G35" s="443">
        <v>5</v>
      </c>
      <c r="H35" s="443">
        <v>2</v>
      </c>
      <c r="I35" s="438">
        <v>12</v>
      </c>
      <c r="J35" s="438">
        <v>1</v>
      </c>
      <c r="K35" s="438">
        <v>0</v>
      </c>
      <c r="L35" s="438">
        <v>80</v>
      </c>
      <c r="M35" s="438">
        <v>13</v>
      </c>
      <c r="N35" s="438">
        <v>32</v>
      </c>
      <c r="O35" s="438">
        <v>4</v>
      </c>
      <c r="P35" s="438">
        <v>1</v>
      </c>
      <c r="Q35" s="438">
        <v>84</v>
      </c>
      <c r="R35" s="438">
        <v>21</v>
      </c>
      <c r="S35" s="438">
        <v>1</v>
      </c>
      <c r="T35" s="438">
        <v>2</v>
      </c>
      <c r="U35" s="438">
        <v>10</v>
      </c>
      <c r="V35" s="438">
        <v>42</v>
      </c>
      <c r="W35" s="438">
        <v>16</v>
      </c>
      <c r="X35" s="438">
        <v>4</v>
      </c>
      <c r="Y35" s="438">
        <v>3</v>
      </c>
      <c r="Z35" s="438">
        <v>4</v>
      </c>
      <c r="AA35" s="438">
        <v>4</v>
      </c>
      <c r="AB35" s="438">
        <v>18</v>
      </c>
      <c r="AC35" s="438">
        <v>14</v>
      </c>
      <c r="AD35" s="438">
        <v>74</v>
      </c>
      <c r="AE35" s="438">
        <v>62</v>
      </c>
      <c r="AF35" s="438">
        <v>21</v>
      </c>
      <c r="AG35" s="438">
        <v>3</v>
      </c>
      <c r="AH35" s="438">
        <v>8</v>
      </c>
      <c r="AI35" s="438">
        <v>3</v>
      </c>
      <c r="AJ35" s="438">
        <v>2</v>
      </c>
      <c r="AK35" s="438">
        <v>6</v>
      </c>
      <c r="AL35" s="438">
        <v>22</v>
      </c>
      <c r="AM35" s="438">
        <v>48</v>
      </c>
      <c r="AN35" s="438">
        <v>1</v>
      </c>
      <c r="AO35" s="438">
        <v>91</v>
      </c>
      <c r="AP35" s="438">
        <v>29</v>
      </c>
      <c r="AQ35" s="438">
        <v>8</v>
      </c>
      <c r="AR35" s="438">
        <v>25</v>
      </c>
      <c r="AS35" s="438">
        <v>5</v>
      </c>
      <c r="AT35" s="438">
        <v>12</v>
      </c>
      <c r="AU35" s="438">
        <v>48</v>
      </c>
      <c r="AV35" s="438">
        <v>0</v>
      </c>
      <c r="AW35" s="438">
        <v>10</v>
      </c>
      <c r="AX35" s="438">
        <v>4</v>
      </c>
      <c r="AY35" s="438">
        <v>1</v>
      </c>
      <c r="AZ35" s="438">
        <v>10</v>
      </c>
      <c r="BA35" s="438">
        <v>50</v>
      </c>
      <c r="BB35" s="438"/>
      <c r="BC35" s="438">
        <v>39</v>
      </c>
      <c r="BD35" s="438">
        <v>5</v>
      </c>
      <c r="BE35" s="438"/>
      <c r="BF35" s="438">
        <v>32</v>
      </c>
      <c r="BG35" s="438">
        <v>21</v>
      </c>
      <c r="BH35" s="438">
        <v>2</v>
      </c>
      <c r="BI35" s="438">
        <v>13</v>
      </c>
      <c r="BJ35" s="438">
        <v>0</v>
      </c>
      <c r="BK35" s="438">
        <v>36</v>
      </c>
    </row>
    <row r="36" spans="2:63" ht="12.75">
      <c r="B36" s="372" t="s">
        <v>188</v>
      </c>
      <c r="C36" s="373" t="s">
        <v>189</v>
      </c>
      <c r="D36" s="374"/>
      <c r="E36" s="443">
        <v>1716</v>
      </c>
      <c r="F36" s="438">
        <v>3</v>
      </c>
      <c r="G36" s="443">
        <v>6</v>
      </c>
      <c r="H36" s="443">
        <v>2</v>
      </c>
      <c r="I36" s="438">
        <v>17</v>
      </c>
      <c r="J36" s="438">
        <v>1</v>
      </c>
      <c r="K36" s="438">
        <v>0</v>
      </c>
      <c r="L36" s="438">
        <v>194</v>
      </c>
      <c r="M36" s="438">
        <v>19</v>
      </c>
      <c r="N36" s="438">
        <v>10</v>
      </c>
      <c r="O36" s="438">
        <v>3</v>
      </c>
      <c r="P36" s="438">
        <v>0</v>
      </c>
      <c r="Q36" s="438">
        <v>115</v>
      </c>
      <c r="R36" s="438">
        <v>40</v>
      </c>
      <c r="S36" s="438">
        <v>0</v>
      </c>
      <c r="T36" s="438">
        <v>3</v>
      </c>
      <c r="U36" s="438">
        <v>8</v>
      </c>
      <c r="V36" s="438">
        <v>105</v>
      </c>
      <c r="W36" s="438">
        <v>38</v>
      </c>
      <c r="X36" s="438">
        <v>12</v>
      </c>
      <c r="Y36" s="438">
        <v>4</v>
      </c>
      <c r="Z36" s="438">
        <v>7</v>
      </c>
      <c r="AA36" s="438">
        <v>4</v>
      </c>
      <c r="AB36" s="438">
        <v>4</v>
      </c>
      <c r="AC36" s="438">
        <v>17</v>
      </c>
      <c r="AD36" s="438">
        <v>31</v>
      </c>
      <c r="AE36" s="438">
        <v>384</v>
      </c>
      <c r="AF36" s="438">
        <v>32</v>
      </c>
      <c r="AG36" s="438">
        <v>2</v>
      </c>
      <c r="AH36" s="438">
        <v>13</v>
      </c>
      <c r="AI36" s="438">
        <v>7</v>
      </c>
      <c r="AJ36" s="438">
        <v>1</v>
      </c>
      <c r="AK36" s="438">
        <v>6</v>
      </c>
      <c r="AL36" s="438">
        <v>9</v>
      </c>
      <c r="AM36" s="438">
        <v>41</v>
      </c>
      <c r="AN36" s="438">
        <v>4</v>
      </c>
      <c r="AO36" s="438">
        <v>72</v>
      </c>
      <c r="AP36" s="438">
        <v>44</v>
      </c>
      <c r="AQ36" s="438">
        <v>4</v>
      </c>
      <c r="AR36" s="438">
        <v>84</v>
      </c>
      <c r="AS36" s="438">
        <v>6</v>
      </c>
      <c r="AT36" s="438">
        <v>9</v>
      </c>
      <c r="AU36" s="438">
        <v>34</v>
      </c>
      <c r="AV36" s="438">
        <v>0</v>
      </c>
      <c r="AW36" s="438">
        <v>3</v>
      </c>
      <c r="AX36" s="438">
        <v>5</v>
      </c>
      <c r="AY36" s="438">
        <v>6</v>
      </c>
      <c r="AZ36" s="438">
        <v>10</v>
      </c>
      <c r="BA36" s="438">
        <v>43</v>
      </c>
      <c r="BB36" s="438"/>
      <c r="BC36" s="438">
        <v>30</v>
      </c>
      <c r="BD36" s="438">
        <v>1</v>
      </c>
      <c r="BE36" s="438"/>
      <c r="BF36" s="438">
        <v>32</v>
      </c>
      <c r="BG36" s="438">
        <v>50</v>
      </c>
      <c r="BH36" s="438">
        <v>4</v>
      </c>
      <c r="BI36" s="438">
        <v>37</v>
      </c>
      <c r="BJ36" s="438">
        <v>0</v>
      </c>
      <c r="BK36" s="438">
        <v>100</v>
      </c>
    </row>
    <row r="37" spans="2:63" ht="12.75">
      <c r="B37" s="372" t="s">
        <v>188</v>
      </c>
      <c r="C37" s="373" t="s">
        <v>190</v>
      </c>
      <c r="D37" s="374"/>
      <c r="E37" s="443">
        <v>2155</v>
      </c>
      <c r="F37" s="438">
        <v>13</v>
      </c>
      <c r="G37" s="443">
        <v>10</v>
      </c>
      <c r="H37" s="443">
        <v>3</v>
      </c>
      <c r="I37" s="438">
        <v>20</v>
      </c>
      <c r="J37" s="438">
        <v>3</v>
      </c>
      <c r="K37" s="438">
        <v>0</v>
      </c>
      <c r="L37" s="438">
        <v>171</v>
      </c>
      <c r="M37" s="438">
        <v>16</v>
      </c>
      <c r="N37" s="438">
        <v>8</v>
      </c>
      <c r="O37" s="438">
        <v>3</v>
      </c>
      <c r="P37" s="438">
        <v>2</v>
      </c>
      <c r="Q37" s="438">
        <v>151</v>
      </c>
      <c r="R37" s="438">
        <v>39</v>
      </c>
      <c r="S37" s="438">
        <v>1</v>
      </c>
      <c r="T37" s="438">
        <v>0</v>
      </c>
      <c r="U37" s="438">
        <v>6</v>
      </c>
      <c r="V37" s="438">
        <v>159</v>
      </c>
      <c r="W37" s="438">
        <v>46</v>
      </c>
      <c r="X37" s="438">
        <v>7</v>
      </c>
      <c r="Y37" s="438">
        <v>7</v>
      </c>
      <c r="Z37" s="438">
        <v>3</v>
      </c>
      <c r="AA37" s="438">
        <v>12</v>
      </c>
      <c r="AB37" s="438">
        <v>0</v>
      </c>
      <c r="AC37" s="438">
        <v>21</v>
      </c>
      <c r="AD37" s="438">
        <v>27</v>
      </c>
      <c r="AE37" s="438">
        <v>420</v>
      </c>
      <c r="AF37" s="438">
        <v>23</v>
      </c>
      <c r="AG37" s="438">
        <v>6</v>
      </c>
      <c r="AH37" s="438">
        <v>11</v>
      </c>
      <c r="AI37" s="438">
        <v>5</v>
      </c>
      <c r="AJ37" s="438">
        <v>0</v>
      </c>
      <c r="AK37" s="438">
        <v>4</v>
      </c>
      <c r="AL37" s="438">
        <v>2</v>
      </c>
      <c r="AM37" s="438">
        <v>54</v>
      </c>
      <c r="AN37" s="438">
        <v>3</v>
      </c>
      <c r="AO37" s="438">
        <v>77</v>
      </c>
      <c r="AP37" s="438">
        <v>27</v>
      </c>
      <c r="AQ37" s="438">
        <v>5</v>
      </c>
      <c r="AR37" s="438">
        <v>92</v>
      </c>
      <c r="AS37" s="438">
        <v>11</v>
      </c>
      <c r="AT37" s="438">
        <v>6</v>
      </c>
      <c r="AU37" s="438">
        <v>37</v>
      </c>
      <c r="AV37" s="438">
        <v>1</v>
      </c>
      <c r="AW37" s="438">
        <v>3</v>
      </c>
      <c r="AX37" s="438">
        <v>13</v>
      </c>
      <c r="AY37" s="438">
        <v>3</v>
      </c>
      <c r="AZ37" s="438">
        <v>11</v>
      </c>
      <c r="BA37" s="438">
        <v>105</v>
      </c>
      <c r="BB37" s="438"/>
      <c r="BC37" s="438">
        <v>22</v>
      </c>
      <c r="BD37" s="438">
        <v>1</v>
      </c>
      <c r="BE37" s="438"/>
      <c r="BF37" s="438">
        <v>47</v>
      </c>
      <c r="BG37" s="438">
        <v>26</v>
      </c>
      <c r="BH37" s="438">
        <v>2</v>
      </c>
      <c r="BI37" s="438">
        <v>28</v>
      </c>
      <c r="BJ37" s="438">
        <v>0</v>
      </c>
      <c r="BK37" s="438">
        <v>382</v>
      </c>
    </row>
    <row r="38" spans="2:63" ht="12.75">
      <c r="B38" s="372" t="s">
        <v>191</v>
      </c>
      <c r="C38" s="373" t="s">
        <v>192</v>
      </c>
      <c r="D38" s="374"/>
      <c r="E38" s="443">
        <v>1419</v>
      </c>
      <c r="F38" s="438">
        <v>4</v>
      </c>
      <c r="G38" s="443">
        <v>3</v>
      </c>
      <c r="H38" s="443">
        <v>6</v>
      </c>
      <c r="I38" s="438">
        <v>18</v>
      </c>
      <c r="J38" s="438">
        <v>2</v>
      </c>
      <c r="K38" s="438">
        <v>0</v>
      </c>
      <c r="L38" s="438">
        <v>122</v>
      </c>
      <c r="M38" s="438">
        <v>18</v>
      </c>
      <c r="N38" s="438">
        <v>3</v>
      </c>
      <c r="O38" s="438">
        <v>0</v>
      </c>
      <c r="P38" s="438">
        <v>0</v>
      </c>
      <c r="Q38" s="438">
        <v>55</v>
      </c>
      <c r="R38" s="438">
        <v>21</v>
      </c>
      <c r="S38" s="438">
        <v>1</v>
      </c>
      <c r="T38" s="438">
        <v>3</v>
      </c>
      <c r="U38" s="438">
        <v>5</v>
      </c>
      <c r="V38" s="438">
        <v>83</v>
      </c>
      <c r="W38" s="438">
        <v>22</v>
      </c>
      <c r="X38" s="438">
        <v>37</v>
      </c>
      <c r="Y38" s="438">
        <v>11</v>
      </c>
      <c r="Z38" s="438">
        <v>4</v>
      </c>
      <c r="AA38" s="438">
        <v>4</v>
      </c>
      <c r="AB38" s="438">
        <v>2</v>
      </c>
      <c r="AC38" s="438">
        <v>4</v>
      </c>
      <c r="AD38" s="438">
        <v>9</v>
      </c>
      <c r="AE38" s="438">
        <v>80</v>
      </c>
      <c r="AF38" s="438">
        <v>202</v>
      </c>
      <c r="AG38" s="438">
        <v>1</v>
      </c>
      <c r="AH38" s="438">
        <v>13</v>
      </c>
      <c r="AI38" s="438">
        <v>14</v>
      </c>
      <c r="AJ38" s="438">
        <v>13</v>
      </c>
      <c r="AK38" s="438">
        <v>3</v>
      </c>
      <c r="AL38" s="438">
        <v>1</v>
      </c>
      <c r="AM38" s="438">
        <v>30</v>
      </c>
      <c r="AN38" s="438">
        <v>4</v>
      </c>
      <c r="AO38" s="438">
        <v>26</v>
      </c>
      <c r="AP38" s="438">
        <v>16</v>
      </c>
      <c r="AQ38" s="438">
        <v>32</v>
      </c>
      <c r="AR38" s="438">
        <v>28</v>
      </c>
      <c r="AS38" s="438">
        <v>4</v>
      </c>
      <c r="AT38" s="438">
        <v>15</v>
      </c>
      <c r="AU38" s="438">
        <v>16</v>
      </c>
      <c r="AV38" s="438">
        <v>3</v>
      </c>
      <c r="AW38" s="438">
        <v>3</v>
      </c>
      <c r="AX38" s="438">
        <v>5</v>
      </c>
      <c r="AY38" s="438">
        <v>20</v>
      </c>
      <c r="AZ38" s="438">
        <v>7</v>
      </c>
      <c r="BA38" s="438">
        <v>51</v>
      </c>
      <c r="BB38" s="438"/>
      <c r="BC38" s="438">
        <v>25</v>
      </c>
      <c r="BD38" s="438">
        <v>1</v>
      </c>
      <c r="BE38" s="438"/>
      <c r="BF38" s="438">
        <v>25</v>
      </c>
      <c r="BG38" s="438">
        <v>23</v>
      </c>
      <c r="BH38" s="438">
        <v>1</v>
      </c>
      <c r="BI38" s="438">
        <v>97</v>
      </c>
      <c r="BJ38" s="438">
        <v>1</v>
      </c>
      <c r="BK38" s="438">
        <v>222</v>
      </c>
    </row>
    <row r="39" spans="2:63" ht="12.75">
      <c r="B39" s="372" t="s">
        <v>193</v>
      </c>
      <c r="C39" s="373" t="s">
        <v>194</v>
      </c>
      <c r="D39" s="374"/>
      <c r="E39" s="443">
        <v>1635</v>
      </c>
      <c r="F39" s="438">
        <v>1</v>
      </c>
      <c r="G39" s="443">
        <v>15</v>
      </c>
      <c r="H39" s="443">
        <v>2</v>
      </c>
      <c r="I39" s="438">
        <v>39</v>
      </c>
      <c r="J39" s="438">
        <v>26</v>
      </c>
      <c r="K39" s="438">
        <v>0</v>
      </c>
      <c r="L39" s="438">
        <v>176</v>
      </c>
      <c r="M39" s="438">
        <v>26</v>
      </c>
      <c r="N39" s="438">
        <v>9</v>
      </c>
      <c r="O39" s="438">
        <v>5</v>
      </c>
      <c r="P39" s="438">
        <v>0</v>
      </c>
      <c r="Q39" s="438">
        <v>125</v>
      </c>
      <c r="R39" s="438">
        <v>35</v>
      </c>
      <c r="S39" s="438">
        <v>1</v>
      </c>
      <c r="T39" s="438">
        <v>6</v>
      </c>
      <c r="U39" s="438">
        <v>14</v>
      </c>
      <c r="V39" s="438">
        <v>149</v>
      </c>
      <c r="W39" s="438">
        <v>33</v>
      </c>
      <c r="X39" s="438">
        <v>29</v>
      </c>
      <c r="Y39" s="438">
        <v>34</v>
      </c>
      <c r="Z39" s="438">
        <v>6</v>
      </c>
      <c r="AA39" s="438">
        <v>24</v>
      </c>
      <c r="AB39" s="438">
        <v>0</v>
      </c>
      <c r="AC39" s="438">
        <v>18</v>
      </c>
      <c r="AD39" s="438">
        <v>15</v>
      </c>
      <c r="AE39" s="438">
        <v>91</v>
      </c>
      <c r="AF39" s="438">
        <v>30</v>
      </c>
      <c r="AG39" s="438">
        <v>7</v>
      </c>
      <c r="AH39" s="438">
        <v>110</v>
      </c>
      <c r="AI39" s="438">
        <v>4</v>
      </c>
      <c r="AJ39" s="438">
        <v>5</v>
      </c>
      <c r="AK39" s="438">
        <v>12</v>
      </c>
      <c r="AL39" s="438">
        <v>3</v>
      </c>
      <c r="AM39" s="438">
        <v>31</v>
      </c>
      <c r="AN39" s="438">
        <v>6</v>
      </c>
      <c r="AO39" s="438">
        <v>57</v>
      </c>
      <c r="AP39" s="438">
        <v>30</v>
      </c>
      <c r="AQ39" s="438">
        <v>2</v>
      </c>
      <c r="AR39" s="438">
        <v>31</v>
      </c>
      <c r="AS39" s="438">
        <v>31</v>
      </c>
      <c r="AT39" s="438">
        <v>15</v>
      </c>
      <c r="AU39" s="438">
        <v>26</v>
      </c>
      <c r="AV39" s="438">
        <v>3</v>
      </c>
      <c r="AW39" s="438">
        <v>2</v>
      </c>
      <c r="AX39" s="438">
        <v>12</v>
      </c>
      <c r="AY39" s="438">
        <v>5</v>
      </c>
      <c r="AZ39" s="438">
        <v>16</v>
      </c>
      <c r="BA39" s="438">
        <v>156</v>
      </c>
      <c r="BB39" s="438"/>
      <c r="BC39" s="438">
        <v>47</v>
      </c>
      <c r="BD39" s="438">
        <v>1</v>
      </c>
      <c r="BE39" s="438"/>
      <c r="BF39" s="438">
        <v>32</v>
      </c>
      <c r="BG39" s="438">
        <v>35</v>
      </c>
      <c r="BH39" s="438">
        <v>2</v>
      </c>
      <c r="BI39" s="438">
        <v>31</v>
      </c>
      <c r="BJ39" s="438">
        <v>2</v>
      </c>
      <c r="BK39" s="438">
        <v>12</v>
      </c>
    </row>
    <row r="40" spans="2:63" ht="12.75">
      <c r="B40" s="372" t="s">
        <v>193</v>
      </c>
      <c r="C40" s="373" t="s">
        <v>195</v>
      </c>
      <c r="D40" s="374"/>
      <c r="E40" s="443">
        <v>1030</v>
      </c>
      <c r="F40" s="438">
        <v>1</v>
      </c>
      <c r="G40" s="443">
        <v>6</v>
      </c>
      <c r="H40" s="443">
        <v>1</v>
      </c>
      <c r="I40" s="438">
        <v>25</v>
      </c>
      <c r="J40" s="438">
        <v>51</v>
      </c>
      <c r="K40" s="438">
        <v>0</v>
      </c>
      <c r="L40" s="438">
        <v>55</v>
      </c>
      <c r="M40" s="438">
        <v>15</v>
      </c>
      <c r="N40" s="438">
        <v>1</v>
      </c>
      <c r="O40" s="438">
        <v>4</v>
      </c>
      <c r="P40" s="438">
        <v>0</v>
      </c>
      <c r="Q40" s="438">
        <v>47</v>
      </c>
      <c r="R40" s="438">
        <v>14</v>
      </c>
      <c r="S40" s="438">
        <v>1</v>
      </c>
      <c r="T40" s="438">
        <v>16</v>
      </c>
      <c r="U40" s="438">
        <v>10</v>
      </c>
      <c r="V40" s="438">
        <v>66</v>
      </c>
      <c r="W40" s="438">
        <v>25</v>
      </c>
      <c r="X40" s="438">
        <v>21</v>
      </c>
      <c r="Y40" s="438">
        <v>70</v>
      </c>
      <c r="Z40" s="438">
        <v>6</v>
      </c>
      <c r="AA40" s="438">
        <v>17</v>
      </c>
      <c r="AB40" s="438">
        <v>0</v>
      </c>
      <c r="AC40" s="438">
        <v>4</v>
      </c>
      <c r="AD40" s="438">
        <v>6</v>
      </c>
      <c r="AE40" s="438">
        <v>41</v>
      </c>
      <c r="AF40" s="438">
        <v>11</v>
      </c>
      <c r="AG40" s="438">
        <v>2</v>
      </c>
      <c r="AH40" s="438">
        <v>150</v>
      </c>
      <c r="AI40" s="438">
        <v>2</v>
      </c>
      <c r="AJ40" s="438">
        <v>28</v>
      </c>
      <c r="AK40" s="438">
        <v>7</v>
      </c>
      <c r="AL40" s="438">
        <v>0</v>
      </c>
      <c r="AM40" s="438">
        <v>14</v>
      </c>
      <c r="AN40" s="438">
        <v>23</v>
      </c>
      <c r="AO40" s="438">
        <v>12</v>
      </c>
      <c r="AP40" s="438">
        <v>13</v>
      </c>
      <c r="AQ40" s="438">
        <v>5</v>
      </c>
      <c r="AR40" s="438">
        <v>18</v>
      </c>
      <c r="AS40" s="438">
        <v>42</v>
      </c>
      <c r="AT40" s="438">
        <v>10</v>
      </c>
      <c r="AU40" s="438">
        <v>9</v>
      </c>
      <c r="AV40" s="438">
        <v>1</v>
      </c>
      <c r="AW40" s="438">
        <v>1</v>
      </c>
      <c r="AX40" s="438">
        <v>6</v>
      </c>
      <c r="AY40" s="438">
        <v>2</v>
      </c>
      <c r="AZ40" s="438">
        <v>11</v>
      </c>
      <c r="BA40" s="438">
        <v>86</v>
      </c>
      <c r="BB40" s="438"/>
      <c r="BC40" s="438">
        <v>23</v>
      </c>
      <c r="BD40" s="438">
        <v>0</v>
      </c>
      <c r="BE40" s="438"/>
      <c r="BF40" s="438">
        <v>16</v>
      </c>
      <c r="BG40" s="438">
        <v>6</v>
      </c>
      <c r="BH40" s="438">
        <v>0</v>
      </c>
      <c r="BI40" s="438">
        <v>15</v>
      </c>
      <c r="BJ40" s="438">
        <v>1</v>
      </c>
      <c r="BK40" s="438">
        <v>13</v>
      </c>
    </row>
    <row r="41" spans="2:63" ht="12.75">
      <c r="B41" s="372" t="s">
        <v>193</v>
      </c>
      <c r="C41" s="373" t="s">
        <v>196</v>
      </c>
      <c r="D41" s="374"/>
      <c r="E41" s="443">
        <v>1246</v>
      </c>
      <c r="F41" s="438">
        <v>5</v>
      </c>
      <c r="G41" s="443">
        <v>9</v>
      </c>
      <c r="H41" s="443">
        <v>2</v>
      </c>
      <c r="I41" s="438">
        <v>21</v>
      </c>
      <c r="J41" s="438">
        <v>47</v>
      </c>
      <c r="K41" s="438">
        <v>0</v>
      </c>
      <c r="L41" s="438">
        <v>100</v>
      </c>
      <c r="M41" s="438">
        <v>23</v>
      </c>
      <c r="N41" s="438">
        <v>3</v>
      </c>
      <c r="O41" s="438">
        <v>4</v>
      </c>
      <c r="P41" s="438">
        <v>0</v>
      </c>
      <c r="Q41" s="438">
        <v>88</v>
      </c>
      <c r="R41" s="438">
        <v>36</v>
      </c>
      <c r="S41" s="438">
        <v>1</v>
      </c>
      <c r="T41" s="438">
        <v>4</v>
      </c>
      <c r="U41" s="438">
        <v>4</v>
      </c>
      <c r="V41" s="438">
        <v>84</v>
      </c>
      <c r="W41" s="438">
        <v>30</v>
      </c>
      <c r="X41" s="438">
        <v>22</v>
      </c>
      <c r="Y41" s="438">
        <v>39</v>
      </c>
      <c r="Z41" s="438">
        <v>5</v>
      </c>
      <c r="AA41" s="438">
        <v>15</v>
      </c>
      <c r="AB41" s="438">
        <v>0</v>
      </c>
      <c r="AC41" s="438">
        <v>18</v>
      </c>
      <c r="AD41" s="438">
        <v>16</v>
      </c>
      <c r="AE41" s="438">
        <v>57</v>
      </c>
      <c r="AF41" s="438">
        <v>20</v>
      </c>
      <c r="AG41" s="438">
        <v>4</v>
      </c>
      <c r="AH41" s="438">
        <v>95</v>
      </c>
      <c r="AI41" s="438">
        <v>2</v>
      </c>
      <c r="AJ41" s="438">
        <v>15</v>
      </c>
      <c r="AK41" s="438">
        <v>7</v>
      </c>
      <c r="AL41" s="438">
        <v>1</v>
      </c>
      <c r="AM41" s="438">
        <v>36</v>
      </c>
      <c r="AN41" s="438">
        <v>7</v>
      </c>
      <c r="AO41" s="438">
        <v>43</v>
      </c>
      <c r="AP41" s="438">
        <v>16</v>
      </c>
      <c r="AQ41" s="438">
        <v>3</v>
      </c>
      <c r="AR41" s="438">
        <v>33</v>
      </c>
      <c r="AS41" s="438">
        <v>58</v>
      </c>
      <c r="AT41" s="438">
        <v>6</v>
      </c>
      <c r="AU41" s="438">
        <v>18</v>
      </c>
      <c r="AV41" s="438">
        <v>1</v>
      </c>
      <c r="AW41" s="438">
        <v>2</v>
      </c>
      <c r="AX41" s="438">
        <v>8</v>
      </c>
      <c r="AY41" s="438">
        <v>8</v>
      </c>
      <c r="AZ41" s="438">
        <v>6</v>
      </c>
      <c r="BA41" s="438">
        <v>113</v>
      </c>
      <c r="BB41" s="438"/>
      <c r="BC41" s="438">
        <v>18</v>
      </c>
      <c r="BD41" s="438">
        <v>0</v>
      </c>
      <c r="BE41" s="438"/>
      <c r="BF41" s="438">
        <v>24</v>
      </c>
      <c r="BG41" s="438">
        <v>21</v>
      </c>
      <c r="BH41" s="438">
        <v>1</v>
      </c>
      <c r="BI41" s="438">
        <v>14</v>
      </c>
      <c r="BJ41" s="438">
        <v>2</v>
      </c>
      <c r="BK41" s="438">
        <v>31</v>
      </c>
    </row>
    <row r="42" spans="2:63" ht="12.75">
      <c r="B42" s="372" t="s">
        <v>197</v>
      </c>
      <c r="C42" s="373" t="s">
        <v>198</v>
      </c>
      <c r="D42" s="374"/>
      <c r="E42" s="443">
        <v>173</v>
      </c>
      <c r="F42" s="438">
        <v>1</v>
      </c>
      <c r="G42" s="443">
        <v>0</v>
      </c>
      <c r="H42" s="443">
        <v>0</v>
      </c>
      <c r="I42" s="438">
        <v>2</v>
      </c>
      <c r="J42" s="438">
        <v>0</v>
      </c>
      <c r="K42" s="438">
        <v>0</v>
      </c>
      <c r="L42" s="438">
        <v>4</v>
      </c>
      <c r="M42" s="438">
        <v>3</v>
      </c>
      <c r="N42" s="438">
        <v>0</v>
      </c>
      <c r="O42" s="438">
        <v>0</v>
      </c>
      <c r="P42" s="438">
        <v>0</v>
      </c>
      <c r="Q42" s="438">
        <v>8</v>
      </c>
      <c r="R42" s="438">
        <v>4</v>
      </c>
      <c r="S42" s="438">
        <v>0</v>
      </c>
      <c r="T42" s="438">
        <v>0</v>
      </c>
      <c r="U42" s="438">
        <v>0</v>
      </c>
      <c r="V42" s="438">
        <v>2</v>
      </c>
      <c r="W42" s="438">
        <v>2</v>
      </c>
      <c r="X42" s="438">
        <v>0</v>
      </c>
      <c r="Y42" s="438">
        <v>0</v>
      </c>
      <c r="Z42" s="438">
        <v>1</v>
      </c>
      <c r="AA42" s="438">
        <v>2</v>
      </c>
      <c r="AB42" s="438">
        <v>0</v>
      </c>
      <c r="AC42" s="438">
        <v>0</v>
      </c>
      <c r="AD42" s="438">
        <v>0</v>
      </c>
      <c r="AE42" s="438">
        <v>1</v>
      </c>
      <c r="AF42" s="438">
        <v>1</v>
      </c>
      <c r="AG42" s="438">
        <v>113</v>
      </c>
      <c r="AH42" s="438">
        <v>0</v>
      </c>
      <c r="AI42" s="438">
        <v>1</v>
      </c>
      <c r="AJ42" s="438">
        <v>0</v>
      </c>
      <c r="AK42" s="438">
        <v>0</v>
      </c>
      <c r="AL42" s="438">
        <v>0</v>
      </c>
      <c r="AM42" s="438">
        <v>2</v>
      </c>
      <c r="AN42" s="438">
        <v>0</v>
      </c>
      <c r="AO42" s="438">
        <v>8</v>
      </c>
      <c r="AP42" s="438">
        <v>1</v>
      </c>
      <c r="AQ42" s="438">
        <v>1</v>
      </c>
      <c r="AR42" s="438">
        <v>2</v>
      </c>
      <c r="AS42" s="438">
        <v>0</v>
      </c>
      <c r="AT42" s="438">
        <v>0</v>
      </c>
      <c r="AU42" s="438">
        <v>1</v>
      </c>
      <c r="AV42" s="438">
        <v>0</v>
      </c>
      <c r="AW42" s="438">
        <v>1</v>
      </c>
      <c r="AX42" s="438">
        <v>2</v>
      </c>
      <c r="AY42" s="438">
        <v>0</v>
      </c>
      <c r="AZ42" s="438">
        <v>1</v>
      </c>
      <c r="BA42" s="438">
        <v>4</v>
      </c>
      <c r="BB42" s="438"/>
      <c r="BC42" s="438">
        <v>1</v>
      </c>
      <c r="BD42" s="438">
        <v>0</v>
      </c>
      <c r="BE42" s="438"/>
      <c r="BF42" s="438">
        <v>2</v>
      </c>
      <c r="BG42" s="438">
        <v>0</v>
      </c>
      <c r="BH42" s="438">
        <v>0</v>
      </c>
      <c r="BI42" s="438">
        <v>1</v>
      </c>
      <c r="BJ42" s="438">
        <v>0</v>
      </c>
      <c r="BK42" s="438">
        <v>1</v>
      </c>
    </row>
    <row r="43" spans="2:63" ht="12.75">
      <c r="B43" s="372" t="s">
        <v>199</v>
      </c>
      <c r="C43" s="373" t="s">
        <v>200</v>
      </c>
      <c r="D43" s="374"/>
      <c r="E43" s="443">
        <v>1102</v>
      </c>
      <c r="F43" s="438">
        <v>5</v>
      </c>
      <c r="G43" s="443">
        <v>14</v>
      </c>
      <c r="H43" s="443">
        <v>1</v>
      </c>
      <c r="I43" s="438">
        <v>11</v>
      </c>
      <c r="J43" s="438">
        <v>3</v>
      </c>
      <c r="K43" s="438">
        <v>0</v>
      </c>
      <c r="L43" s="438">
        <v>50</v>
      </c>
      <c r="M43" s="438">
        <v>8</v>
      </c>
      <c r="N43" s="438">
        <v>3</v>
      </c>
      <c r="O43" s="438">
        <v>3</v>
      </c>
      <c r="P43" s="438">
        <v>0</v>
      </c>
      <c r="Q43" s="438">
        <v>103</v>
      </c>
      <c r="R43" s="438">
        <v>53</v>
      </c>
      <c r="S43" s="438">
        <v>0</v>
      </c>
      <c r="T43" s="438">
        <v>1</v>
      </c>
      <c r="U43" s="438">
        <v>5</v>
      </c>
      <c r="V43" s="438">
        <v>26</v>
      </c>
      <c r="W43" s="438">
        <v>21</v>
      </c>
      <c r="X43" s="438">
        <v>10</v>
      </c>
      <c r="Y43" s="438">
        <v>1</v>
      </c>
      <c r="Z43" s="438">
        <v>7</v>
      </c>
      <c r="AA43" s="438">
        <v>7</v>
      </c>
      <c r="AB43" s="438">
        <v>3</v>
      </c>
      <c r="AC43" s="438">
        <v>12</v>
      </c>
      <c r="AD43" s="438">
        <v>12</v>
      </c>
      <c r="AE43" s="438">
        <v>33</v>
      </c>
      <c r="AF43" s="438">
        <v>18</v>
      </c>
      <c r="AG43" s="438">
        <v>2</v>
      </c>
      <c r="AH43" s="438">
        <v>13</v>
      </c>
      <c r="AI43" s="438">
        <v>3</v>
      </c>
      <c r="AJ43" s="438">
        <v>1</v>
      </c>
      <c r="AK43" s="438">
        <v>3</v>
      </c>
      <c r="AL43" s="438">
        <v>8</v>
      </c>
      <c r="AM43" s="438">
        <v>35</v>
      </c>
      <c r="AN43" s="438">
        <v>0</v>
      </c>
      <c r="AO43" s="438">
        <v>37</v>
      </c>
      <c r="AP43" s="438">
        <v>300</v>
      </c>
      <c r="AQ43" s="438">
        <v>1</v>
      </c>
      <c r="AR43" s="438">
        <v>27</v>
      </c>
      <c r="AS43" s="438">
        <v>3</v>
      </c>
      <c r="AT43" s="438">
        <v>6</v>
      </c>
      <c r="AU43" s="438">
        <v>27</v>
      </c>
      <c r="AV43" s="438">
        <v>1</v>
      </c>
      <c r="AW43" s="438">
        <v>4</v>
      </c>
      <c r="AX43" s="438">
        <v>27</v>
      </c>
      <c r="AY43" s="438">
        <v>4</v>
      </c>
      <c r="AZ43" s="438">
        <v>26</v>
      </c>
      <c r="BA43" s="438">
        <v>26</v>
      </c>
      <c r="BB43" s="438"/>
      <c r="BC43" s="438">
        <v>41</v>
      </c>
      <c r="BD43" s="438">
        <v>0</v>
      </c>
      <c r="BE43" s="438"/>
      <c r="BF43" s="438">
        <v>48</v>
      </c>
      <c r="BG43" s="438">
        <v>16</v>
      </c>
      <c r="BH43" s="438">
        <v>2</v>
      </c>
      <c r="BI43" s="438">
        <v>7</v>
      </c>
      <c r="BJ43" s="438">
        <v>0</v>
      </c>
      <c r="BK43" s="438">
        <v>24</v>
      </c>
    </row>
    <row r="44" spans="2:63" ht="12.75">
      <c r="B44" s="372" t="s">
        <v>199</v>
      </c>
      <c r="C44" s="373" t="s">
        <v>201</v>
      </c>
      <c r="D44" s="374"/>
      <c r="E44" s="443">
        <v>364</v>
      </c>
      <c r="F44" s="438">
        <v>0</v>
      </c>
      <c r="G44" s="443">
        <v>0</v>
      </c>
      <c r="H44" s="443">
        <v>0</v>
      </c>
      <c r="I44" s="438">
        <v>0</v>
      </c>
      <c r="J44" s="438">
        <v>0</v>
      </c>
      <c r="K44" s="438">
        <v>0</v>
      </c>
      <c r="L44" s="438">
        <v>4</v>
      </c>
      <c r="M44" s="438">
        <v>1</v>
      </c>
      <c r="N44" s="438">
        <v>0</v>
      </c>
      <c r="O44" s="438">
        <v>0</v>
      </c>
      <c r="P44" s="438">
        <v>0</v>
      </c>
      <c r="Q44" s="438">
        <v>2</v>
      </c>
      <c r="R44" s="438">
        <v>4</v>
      </c>
      <c r="S44" s="438">
        <v>0</v>
      </c>
      <c r="T44" s="438">
        <v>0</v>
      </c>
      <c r="U44" s="438">
        <v>0</v>
      </c>
      <c r="V44" s="438">
        <v>2</v>
      </c>
      <c r="W44" s="438">
        <v>0</v>
      </c>
      <c r="X44" s="438">
        <v>0</v>
      </c>
      <c r="Y44" s="438">
        <v>0</v>
      </c>
      <c r="Z44" s="438">
        <v>1</v>
      </c>
      <c r="AA44" s="438">
        <v>1</v>
      </c>
      <c r="AB44" s="438">
        <v>0</v>
      </c>
      <c r="AC44" s="438">
        <v>0</v>
      </c>
      <c r="AD44" s="438">
        <v>2</v>
      </c>
      <c r="AE44" s="438">
        <v>0</v>
      </c>
      <c r="AF44" s="438">
        <v>1</v>
      </c>
      <c r="AG44" s="438">
        <v>0</v>
      </c>
      <c r="AH44" s="438">
        <v>0</v>
      </c>
      <c r="AI44" s="438">
        <v>0</v>
      </c>
      <c r="AJ44" s="438">
        <v>0</v>
      </c>
      <c r="AK44" s="438">
        <v>0</v>
      </c>
      <c r="AL44" s="438">
        <v>0</v>
      </c>
      <c r="AM44" s="438">
        <v>4</v>
      </c>
      <c r="AN44" s="438">
        <v>0</v>
      </c>
      <c r="AO44" s="438">
        <v>2</v>
      </c>
      <c r="AP44" s="438">
        <v>324</v>
      </c>
      <c r="AQ44" s="438">
        <v>0</v>
      </c>
      <c r="AR44" s="438">
        <v>0</v>
      </c>
      <c r="AS44" s="438">
        <v>1</v>
      </c>
      <c r="AT44" s="438">
        <v>0</v>
      </c>
      <c r="AU44" s="438">
        <v>0</v>
      </c>
      <c r="AV44" s="438">
        <v>0</v>
      </c>
      <c r="AW44" s="438">
        <v>0</v>
      </c>
      <c r="AX44" s="438">
        <v>4</v>
      </c>
      <c r="AY44" s="438">
        <v>0</v>
      </c>
      <c r="AZ44" s="438">
        <v>1</v>
      </c>
      <c r="BA44" s="438">
        <v>2</v>
      </c>
      <c r="BB44" s="438"/>
      <c r="BC44" s="438">
        <v>0</v>
      </c>
      <c r="BD44" s="438">
        <v>0</v>
      </c>
      <c r="BE44" s="438"/>
      <c r="BF44" s="438">
        <v>2</v>
      </c>
      <c r="BG44" s="438">
        <v>1</v>
      </c>
      <c r="BH44" s="438">
        <v>1</v>
      </c>
      <c r="BI44" s="438">
        <v>0</v>
      </c>
      <c r="BJ44" s="438">
        <v>0</v>
      </c>
      <c r="BK44" s="438">
        <v>4</v>
      </c>
    </row>
    <row r="45" spans="2:63" ht="12.75">
      <c r="B45" s="372" t="s">
        <v>202</v>
      </c>
      <c r="C45" s="373" t="s">
        <v>203</v>
      </c>
      <c r="D45" s="374"/>
      <c r="E45" s="443">
        <v>2072</v>
      </c>
      <c r="F45" s="438">
        <v>6</v>
      </c>
      <c r="G45" s="443">
        <v>9</v>
      </c>
      <c r="H45" s="443">
        <v>6</v>
      </c>
      <c r="I45" s="438">
        <v>54</v>
      </c>
      <c r="J45" s="438">
        <v>11</v>
      </c>
      <c r="K45" s="438">
        <v>0</v>
      </c>
      <c r="L45" s="438">
        <v>185</v>
      </c>
      <c r="M45" s="438">
        <v>59</v>
      </c>
      <c r="N45" s="438">
        <v>4</v>
      </c>
      <c r="O45" s="438">
        <v>2</v>
      </c>
      <c r="P45" s="438">
        <v>1</v>
      </c>
      <c r="Q45" s="438">
        <v>116</v>
      </c>
      <c r="R45" s="438">
        <v>39</v>
      </c>
      <c r="S45" s="438">
        <v>1</v>
      </c>
      <c r="T45" s="438">
        <v>26</v>
      </c>
      <c r="U45" s="438">
        <v>38</v>
      </c>
      <c r="V45" s="438">
        <v>116</v>
      </c>
      <c r="W45" s="438">
        <v>27</v>
      </c>
      <c r="X45" s="438">
        <v>52</v>
      </c>
      <c r="Y45" s="438">
        <v>43</v>
      </c>
      <c r="Z45" s="438">
        <v>4</v>
      </c>
      <c r="AA45" s="438">
        <v>17</v>
      </c>
      <c r="AB45" s="438">
        <v>2</v>
      </c>
      <c r="AC45" s="438">
        <v>16</v>
      </c>
      <c r="AD45" s="438">
        <v>19</v>
      </c>
      <c r="AE45" s="438">
        <v>72</v>
      </c>
      <c r="AF45" s="438">
        <v>123</v>
      </c>
      <c r="AG45" s="438">
        <v>6</v>
      </c>
      <c r="AH45" s="438">
        <v>61</v>
      </c>
      <c r="AI45" s="438">
        <v>13</v>
      </c>
      <c r="AJ45" s="438">
        <v>59</v>
      </c>
      <c r="AK45" s="438">
        <v>18</v>
      </c>
      <c r="AL45" s="438">
        <v>5</v>
      </c>
      <c r="AM45" s="438">
        <v>48</v>
      </c>
      <c r="AN45" s="438">
        <v>22</v>
      </c>
      <c r="AO45" s="438">
        <v>64</v>
      </c>
      <c r="AP45" s="438">
        <v>26</v>
      </c>
      <c r="AQ45" s="438">
        <v>36</v>
      </c>
      <c r="AR45" s="438">
        <v>35</v>
      </c>
      <c r="AS45" s="438">
        <v>26</v>
      </c>
      <c r="AT45" s="438">
        <v>27</v>
      </c>
      <c r="AU45" s="438">
        <v>52</v>
      </c>
      <c r="AV45" s="438">
        <v>0</v>
      </c>
      <c r="AW45" s="438">
        <v>3</v>
      </c>
      <c r="AX45" s="438">
        <v>10</v>
      </c>
      <c r="AY45" s="438">
        <v>26</v>
      </c>
      <c r="AZ45" s="438">
        <v>6</v>
      </c>
      <c r="BA45" s="438">
        <v>112</v>
      </c>
      <c r="BB45" s="438"/>
      <c r="BC45" s="438">
        <v>112</v>
      </c>
      <c r="BD45" s="438">
        <v>1</v>
      </c>
      <c r="BE45" s="438"/>
      <c r="BF45" s="438">
        <v>36</v>
      </c>
      <c r="BG45" s="438">
        <v>46</v>
      </c>
      <c r="BH45" s="438">
        <v>4</v>
      </c>
      <c r="BI45" s="438">
        <v>80</v>
      </c>
      <c r="BJ45" s="438">
        <v>9</v>
      </c>
      <c r="BK45" s="438">
        <v>81</v>
      </c>
    </row>
    <row r="46" spans="2:63" ht="12.75">
      <c r="B46" s="372" t="s">
        <v>202</v>
      </c>
      <c r="C46" s="373" t="s">
        <v>204</v>
      </c>
      <c r="D46" s="374"/>
      <c r="E46" s="443">
        <v>705</v>
      </c>
      <c r="F46" s="438">
        <v>1</v>
      </c>
      <c r="G46" s="443">
        <v>4</v>
      </c>
      <c r="H46" s="443">
        <v>2</v>
      </c>
      <c r="I46" s="438">
        <v>21</v>
      </c>
      <c r="J46" s="438">
        <v>3</v>
      </c>
      <c r="K46" s="438">
        <v>0</v>
      </c>
      <c r="L46" s="438">
        <v>51</v>
      </c>
      <c r="M46" s="438">
        <v>29</v>
      </c>
      <c r="N46" s="438">
        <v>3</v>
      </c>
      <c r="O46" s="438">
        <v>2</v>
      </c>
      <c r="P46" s="438">
        <v>0</v>
      </c>
      <c r="Q46" s="438">
        <v>20</v>
      </c>
      <c r="R46" s="438">
        <v>12</v>
      </c>
      <c r="S46" s="438">
        <v>0</v>
      </c>
      <c r="T46" s="438">
        <v>1</v>
      </c>
      <c r="U46" s="438">
        <v>8</v>
      </c>
      <c r="V46" s="438">
        <v>32</v>
      </c>
      <c r="W46" s="438">
        <v>5</v>
      </c>
      <c r="X46" s="438">
        <v>35</v>
      </c>
      <c r="Y46" s="438">
        <v>37</v>
      </c>
      <c r="Z46" s="438">
        <v>4</v>
      </c>
      <c r="AA46" s="438">
        <v>2</v>
      </c>
      <c r="AB46" s="438">
        <v>1</v>
      </c>
      <c r="AC46" s="438">
        <v>3</v>
      </c>
      <c r="AD46" s="438">
        <v>1</v>
      </c>
      <c r="AE46" s="438">
        <v>15</v>
      </c>
      <c r="AF46" s="438">
        <v>51</v>
      </c>
      <c r="AG46" s="438">
        <v>1</v>
      </c>
      <c r="AH46" s="438">
        <v>21</v>
      </c>
      <c r="AI46" s="438">
        <v>4</v>
      </c>
      <c r="AJ46" s="438">
        <v>77</v>
      </c>
      <c r="AK46" s="438">
        <v>3</v>
      </c>
      <c r="AL46" s="438">
        <v>0</v>
      </c>
      <c r="AM46" s="438">
        <v>15</v>
      </c>
      <c r="AN46" s="438">
        <v>8</v>
      </c>
      <c r="AO46" s="438">
        <v>15</v>
      </c>
      <c r="AP46" s="438">
        <v>9</v>
      </c>
      <c r="AQ46" s="438">
        <v>20</v>
      </c>
      <c r="AR46" s="438">
        <v>8</v>
      </c>
      <c r="AS46" s="438">
        <v>15</v>
      </c>
      <c r="AT46" s="438">
        <v>5</v>
      </c>
      <c r="AU46" s="438">
        <v>8</v>
      </c>
      <c r="AV46" s="438">
        <v>1</v>
      </c>
      <c r="AW46" s="438">
        <v>0</v>
      </c>
      <c r="AX46" s="438">
        <v>3</v>
      </c>
      <c r="AY46" s="438">
        <v>29</v>
      </c>
      <c r="AZ46" s="438">
        <v>2</v>
      </c>
      <c r="BA46" s="438">
        <v>35</v>
      </c>
      <c r="BB46" s="438"/>
      <c r="BC46" s="438">
        <v>21</v>
      </c>
      <c r="BD46" s="438">
        <v>1</v>
      </c>
      <c r="BE46" s="438"/>
      <c r="BF46" s="438">
        <v>6</v>
      </c>
      <c r="BG46" s="438">
        <v>9</v>
      </c>
      <c r="BH46" s="438">
        <v>0</v>
      </c>
      <c r="BI46" s="438">
        <v>19</v>
      </c>
      <c r="BJ46" s="438">
        <v>9</v>
      </c>
      <c r="BK46" s="438">
        <v>18</v>
      </c>
    </row>
    <row r="47" spans="2:63" ht="12.75">
      <c r="B47" s="372" t="s">
        <v>205</v>
      </c>
      <c r="C47" s="373" t="s">
        <v>206</v>
      </c>
      <c r="D47" s="374"/>
      <c r="E47" s="443">
        <v>2767</v>
      </c>
      <c r="F47" s="438">
        <v>20</v>
      </c>
      <c r="G47" s="443">
        <v>9</v>
      </c>
      <c r="H47" s="443">
        <v>2</v>
      </c>
      <c r="I47" s="438">
        <v>17</v>
      </c>
      <c r="J47" s="438">
        <v>1</v>
      </c>
      <c r="K47" s="438">
        <v>0</v>
      </c>
      <c r="L47" s="438">
        <v>298</v>
      </c>
      <c r="M47" s="438">
        <v>16</v>
      </c>
      <c r="N47" s="438">
        <v>60</v>
      </c>
      <c r="O47" s="438">
        <v>19</v>
      </c>
      <c r="P47" s="438">
        <v>3</v>
      </c>
      <c r="Q47" s="438">
        <v>209</v>
      </c>
      <c r="R47" s="438">
        <v>55</v>
      </c>
      <c r="S47" s="438">
        <v>1</v>
      </c>
      <c r="T47" s="438">
        <v>4</v>
      </c>
      <c r="U47" s="438">
        <v>1</v>
      </c>
      <c r="V47" s="438">
        <v>67</v>
      </c>
      <c r="W47" s="438">
        <v>14</v>
      </c>
      <c r="X47" s="438">
        <v>6</v>
      </c>
      <c r="Y47" s="438">
        <v>6</v>
      </c>
      <c r="Z47" s="438">
        <v>8</v>
      </c>
      <c r="AA47" s="438">
        <v>8</v>
      </c>
      <c r="AB47" s="438">
        <v>4</v>
      </c>
      <c r="AC47" s="438">
        <v>84</v>
      </c>
      <c r="AD47" s="438">
        <v>91</v>
      </c>
      <c r="AE47" s="438">
        <v>85</v>
      </c>
      <c r="AF47" s="438">
        <v>31</v>
      </c>
      <c r="AG47" s="438">
        <v>3</v>
      </c>
      <c r="AH47" s="438">
        <v>6</v>
      </c>
      <c r="AI47" s="438">
        <v>1</v>
      </c>
      <c r="AJ47" s="438">
        <v>4</v>
      </c>
      <c r="AK47" s="438">
        <v>7</v>
      </c>
      <c r="AL47" s="438">
        <v>13</v>
      </c>
      <c r="AM47" s="438">
        <v>383</v>
      </c>
      <c r="AN47" s="438">
        <v>1</v>
      </c>
      <c r="AO47" s="438">
        <v>453</v>
      </c>
      <c r="AP47" s="438">
        <v>56</v>
      </c>
      <c r="AQ47" s="438">
        <v>2</v>
      </c>
      <c r="AR47" s="438">
        <v>43</v>
      </c>
      <c r="AS47" s="438">
        <v>5</v>
      </c>
      <c r="AT47" s="438">
        <v>15</v>
      </c>
      <c r="AU47" s="438">
        <v>179</v>
      </c>
      <c r="AV47" s="438">
        <v>4</v>
      </c>
      <c r="AW47" s="438">
        <v>10</v>
      </c>
      <c r="AX47" s="438">
        <v>14</v>
      </c>
      <c r="AY47" s="438">
        <v>0</v>
      </c>
      <c r="AZ47" s="438">
        <v>15</v>
      </c>
      <c r="BA47" s="438">
        <v>93</v>
      </c>
      <c r="BB47" s="438"/>
      <c r="BC47" s="438">
        <v>5</v>
      </c>
      <c r="BD47" s="438">
        <v>1</v>
      </c>
      <c r="BE47" s="438"/>
      <c r="BF47" s="438">
        <v>94</v>
      </c>
      <c r="BG47" s="438">
        <v>36</v>
      </c>
      <c r="BH47" s="438">
        <v>6</v>
      </c>
      <c r="BI47" s="438">
        <v>9</v>
      </c>
      <c r="BJ47" s="438">
        <v>0</v>
      </c>
      <c r="BK47" s="438">
        <v>190</v>
      </c>
    </row>
    <row r="48" spans="2:63" ht="12.75">
      <c r="B48" s="372" t="s">
        <v>207</v>
      </c>
      <c r="C48" s="373" t="s">
        <v>208</v>
      </c>
      <c r="D48" s="374"/>
      <c r="E48" s="443">
        <v>1746</v>
      </c>
      <c r="F48" s="438">
        <v>3</v>
      </c>
      <c r="G48" s="443">
        <v>4</v>
      </c>
      <c r="H48" s="443">
        <v>6</v>
      </c>
      <c r="I48" s="438">
        <v>85</v>
      </c>
      <c r="J48" s="438">
        <v>2</v>
      </c>
      <c r="K48" s="438">
        <v>0</v>
      </c>
      <c r="L48" s="438">
        <v>549</v>
      </c>
      <c r="M48" s="438">
        <v>34</v>
      </c>
      <c r="N48" s="438">
        <v>4</v>
      </c>
      <c r="O48" s="438">
        <v>1</v>
      </c>
      <c r="P48" s="438">
        <v>1</v>
      </c>
      <c r="Q48" s="438">
        <v>91</v>
      </c>
      <c r="R48" s="438">
        <v>24</v>
      </c>
      <c r="S48" s="438">
        <v>1</v>
      </c>
      <c r="T48" s="438">
        <v>19</v>
      </c>
      <c r="U48" s="438">
        <v>23</v>
      </c>
      <c r="V48" s="438">
        <v>50</v>
      </c>
      <c r="W48" s="438">
        <v>14</v>
      </c>
      <c r="X48" s="438">
        <v>6</v>
      </c>
      <c r="Y48" s="438">
        <v>6</v>
      </c>
      <c r="Z48" s="438">
        <v>8</v>
      </c>
      <c r="AA48" s="438">
        <v>5</v>
      </c>
      <c r="AB48" s="438">
        <v>1</v>
      </c>
      <c r="AC48" s="438">
        <v>8</v>
      </c>
      <c r="AD48" s="438">
        <v>16</v>
      </c>
      <c r="AE48" s="438">
        <v>52</v>
      </c>
      <c r="AF48" s="438">
        <v>13</v>
      </c>
      <c r="AG48" s="438">
        <v>4</v>
      </c>
      <c r="AH48" s="438">
        <v>9</v>
      </c>
      <c r="AI48" s="438">
        <v>9</v>
      </c>
      <c r="AJ48" s="438">
        <v>1</v>
      </c>
      <c r="AK48" s="438">
        <v>84</v>
      </c>
      <c r="AL48" s="438">
        <v>0</v>
      </c>
      <c r="AM48" s="438">
        <v>28</v>
      </c>
      <c r="AN48" s="438">
        <v>11</v>
      </c>
      <c r="AO48" s="438">
        <v>51</v>
      </c>
      <c r="AP48" s="438">
        <v>25</v>
      </c>
      <c r="AQ48" s="438">
        <v>2</v>
      </c>
      <c r="AR48" s="438">
        <v>23</v>
      </c>
      <c r="AS48" s="438">
        <v>5</v>
      </c>
      <c r="AT48" s="438">
        <v>23</v>
      </c>
      <c r="AU48" s="438">
        <v>19</v>
      </c>
      <c r="AV48" s="438">
        <v>0</v>
      </c>
      <c r="AW48" s="438">
        <v>2</v>
      </c>
      <c r="AX48" s="438">
        <v>6</v>
      </c>
      <c r="AY48" s="438">
        <v>3</v>
      </c>
      <c r="AZ48" s="438">
        <v>8</v>
      </c>
      <c r="BA48" s="438">
        <v>115</v>
      </c>
      <c r="BB48" s="438"/>
      <c r="BC48" s="438">
        <v>147</v>
      </c>
      <c r="BD48" s="438">
        <v>1</v>
      </c>
      <c r="BE48" s="438"/>
      <c r="BF48" s="438">
        <v>28</v>
      </c>
      <c r="BG48" s="438">
        <v>61</v>
      </c>
      <c r="BH48" s="438">
        <v>0</v>
      </c>
      <c r="BI48" s="438">
        <v>9</v>
      </c>
      <c r="BJ48" s="438">
        <v>5</v>
      </c>
      <c r="BK48" s="438">
        <v>41</v>
      </c>
    </row>
    <row r="49" spans="2:63" ht="12.75">
      <c r="B49" s="372" t="s">
        <v>209</v>
      </c>
      <c r="C49" s="373" t="s">
        <v>210</v>
      </c>
      <c r="D49" s="374"/>
      <c r="E49" s="443">
        <v>594</v>
      </c>
      <c r="F49" s="438">
        <v>1</v>
      </c>
      <c r="G49" s="443">
        <v>2</v>
      </c>
      <c r="H49" s="443">
        <v>2</v>
      </c>
      <c r="I49" s="438">
        <v>2</v>
      </c>
      <c r="J49" s="438">
        <v>0</v>
      </c>
      <c r="K49" s="438">
        <v>0</v>
      </c>
      <c r="L49" s="438">
        <v>22</v>
      </c>
      <c r="M49" s="438">
        <v>1</v>
      </c>
      <c r="N49" s="438">
        <v>13</v>
      </c>
      <c r="O49" s="438">
        <v>1</v>
      </c>
      <c r="P49" s="438">
        <v>0</v>
      </c>
      <c r="Q49" s="438">
        <v>16</v>
      </c>
      <c r="R49" s="438">
        <v>3</v>
      </c>
      <c r="S49" s="438">
        <v>0</v>
      </c>
      <c r="T49" s="438">
        <v>1</v>
      </c>
      <c r="U49" s="438">
        <v>0</v>
      </c>
      <c r="V49" s="438">
        <v>3</v>
      </c>
      <c r="W49" s="438">
        <v>1</v>
      </c>
      <c r="X49" s="438">
        <v>1</v>
      </c>
      <c r="Y49" s="438">
        <v>1</v>
      </c>
      <c r="Z49" s="438">
        <v>0</v>
      </c>
      <c r="AA49" s="438">
        <v>1</v>
      </c>
      <c r="AB49" s="438">
        <v>3</v>
      </c>
      <c r="AC49" s="438">
        <v>5</v>
      </c>
      <c r="AD49" s="438">
        <v>16</v>
      </c>
      <c r="AE49" s="438">
        <v>4</v>
      </c>
      <c r="AF49" s="438">
        <v>2</v>
      </c>
      <c r="AG49" s="438">
        <v>0</v>
      </c>
      <c r="AH49" s="438">
        <v>2</v>
      </c>
      <c r="AI49" s="438">
        <v>0</v>
      </c>
      <c r="AJ49" s="438">
        <v>0</v>
      </c>
      <c r="AK49" s="438">
        <v>1</v>
      </c>
      <c r="AL49" s="438">
        <v>2</v>
      </c>
      <c r="AM49" s="438">
        <v>63</v>
      </c>
      <c r="AN49" s="438">
        <v>1</v>
      </c>
      <c r="AO49" s="438">
        <v>334</v>
      </c>
      <c r="AP49" s="438">
        <v>1</v>
      </c>
      <c r="AQ49" s="438">
        <v>0</v>
      </c>
      <c r="AR49" s="438">
        <v>1</v>
      </c>
      <c r="AS49" s="438">
        <v>0</v>
      </c>
      <c r="AT49" s="438">
        <v>1</v>
      </c>
      <c r="AU49" s="438">
        <v>20</v>
      </c>
      <c r="AV49" s="438">
        <v>0</v>
      </c>
      <c r="AW49" s="438">
        <v>3</v>
      </c>
      <c r="AX49" s="438">
        <v>1</v>
      </c>
      <c r="AY49" s="438">
        <v>0</v>
      </c>
      <c r="AZ49" s="438">
        <v>0</v>
      </c>
      <c r="BA49" s="438">
        <v>8</v>
      </c>
      <c r="BB49" s="438"/>
      <c r="BC49" s="438">
        <v>0</v>
      </c>
      <c r="BD49" s="438">
        <v>0</v>
      </c>
      <c r="BE49" s="438"/>
      <c r="BF49" s="438">
        <v>8</v>
      </c>
      <c r="BG49" s="438">
        <v>4</v>
      </c>
      <c r="BH49" s="438">
        <v>0</v>
      </c>
      <c r="BI49" s="438">
        <v>1</v>
      </c>
      <c r="BJ49" s="438">
        <v>0</v>
      </c>
      <c r="BK49" s="438">
        <v>42</v>
      </c>
    </row>
    <row r="50" spans="2:63" ht="12.75">
      <c r="B50" s="372" t="s">
        <v>209</v>
      </c>
      <c r="C50" s="373" t="s">
        <v>211</v>
      </c>
      <c r="D50" s="374"/>
      <c r="E50" s="443">
        <v>1895</v>
      </c>
      <c r="F50" s="438">
        <v>9</v>
      </c>
      <c r="G50" s="443">
        <v>11</v>
      </c>
      <c r="H50" s="443">
        <v>1</v>
      </c>
      <c r="I50" s="438">
        <v>12</v>
      </c>
      <c r="J50" s="438">
        <v>0</v>
      </c>
      <c r="K50" s="438">
        <v>0</v>
      </c>
      <c r="L50" s="438">
        <v>321</v>
      </c>
      <c r="M50" s="438">
        <v>14</v>
      </c>
      <c r="N50" s="438">
        <v>28</v>
      </c>
      <c r="O50" s="438">
        <v>5</v>
      </c>
      <c r="P50" s="438">
        <v>2</v>
      </c>
      <c r="Q50" s="438">
        <v>130</v>
      </c>
      <c r="R50" s="438">
        <v>36</v>
      </c>
      <c r="S50" s="438">
        <v>0</v>
      </c>
      <c r="T50" s="438">
        <v>4</v>
      </c>
      <c r="U50" s="438">
        <v>0</v>
      </c>
      <c r="V50" s="438">
        <v>34</v>
      </c>
      <c r="W50" s="438">
        <v>4</v>
      </c>
      <c r="X50" s="438">
        <v>3</v>
      </c>
      <c r="Y50" s="438">
        <v>4</v>
      </c>
      <c r="Z50" s="438">
        <v>10</v>
      </c>
      <c r="AA50" s="438">
        <v>6</v>
      </c>
      <c r="AB50" s="438">
        <v>4</v>
      </c>
      <c r="AC50" s="438">
        <v>41</v>
      </c>
      <c r="AD50" s="438">
        <v>64</v>
      </c>
      <c r="AE50" s="438">
        <v>50</v>
      </c>
      <c r="AF50" s="438">
        <v>15</v>
      </c>
      <c r="AG50" s="438">
        <v>2</v>
      </c>
      <c r="AH50" s="438">
        <v>9</v>
      </c>
      <c r="AI50" s="438">
        <v>1</v>
      </c>
      <c r="AJ50" s="438">
        <v>2</v>
      </c>
      <c r="AK50" s="438">
        <v>6</v>
      </c>
      <c r="AL50" s="438">
        <v>7</v>
      </c>
      <c r="AM50" s="438">
        <v>155</v>
      </c>
      <c r="AN50" s="438">
        <v>2</v>
      </c>
      <c r="AO50" s="438">
        <v>347</v>
      </c>
      <c r="AP50" s="438">
        <v>40</v>
      </c>
      <c r="AQ50" s="438">
        <v>2</v>
      </c>
      <c r="AR50" s="438">
        <v>27</v>
      </c>
      <c r="AS50" s="438">
        <v>4</v>
      </c>
      <c r="AT50" s="438">
        <v>8</v>
      </c>
      <c r="AU50" s="438">
        <v>64</v>
      </c>
      <c r="AV50" s="438">
        <v>3</v>
      </c>
      <c r="AW50" s="438">
        <v>7</v>
      </c>
      <c r="AX50" s="438">
        <v>8</v>
      </c>
      <c r="AY50" s="438">
        <v>0</v>
      </c>
      <c r="AZ50" s="438">
        <v>22</v>
      </c>
      <c r="BA50" s="438">
        <v>66</v>
      </c>
      <c r="BB50" s="438"/>
      <c r="BC50" s="438">
        <v>16</v>
      </c>
      <c r="BD50" s="438">
        <v>0</v>
      </c>
      <c r="BE50" s="438"/>
      <c r="BF50" s="438">
        <v>51</v>
      </c>
      <c r="BG50" s="438">
        <v>39</v>
      </c>
      <c r="BH50" s="438">
        <v>2</v>
      </c>
      <c r="BI50" s="438">
        <v>10</v>
      </c>
      <c r="BJ50" s="438">
        <v>0</v>
      </c>
      <c r="BK50" s="438">
        <v>187</v>
      </c>
    </row>
    <row r="51" spans="2:63" ht="12.75">
      <c r="B51" s="372" t="s">
        <v>209</v>
      </c>
      <c r="C51" s="373" t="s">
        <v>212</v>
      </c>
      <c r="D51" s="374"/>
      <c r="E51" s="443">
        <v>3125</v>
      </c>
      <c r="F51" s="438">
        <v>15</v>
      </c>
      <c r="G51" s="443">
        <v>9</v>
      </c>
      <c r="H51" s="443">
        <v>1</v>
      </c>
      <c r="I51" s="438">
        <v>17</v>
      </c>
      <c r="J51" s="438">
        <v>1</v>
      </c>
      <c r="K51" s="438">
        <v>0</v>
      </c>
      <c r="L51" s="438">
        <v>489</v>
      </c>
      <c r="M51" s="438">
        <v>13</v>
      </c>
      <c r="N51" s="438">
        <v>38</v>
      </c>
      <c r="O51" s="438">
        <v>11</v>
      </c>
      <c r="P51" s="438">
        <v>3</v>
      </c>
      <c r="Q51" s="438">
        <v>238</v>
      </c>
      <c r="R51" s="438">
        <v>54</v>
      </c>
      <c r="S51" s="438">
        <v>2</v>
      </c>
      <c r="T51" s="438">
        <v>5</v>
      </c>
      <c r="U51" s="438">
        <v>2</v>
      </c>
      <c r="V51" s="438">
        <v>93</v>
      </c>
      <c r="W51" s="438">
        <v>22</v>
      </c>
      <c r="X51" s="438">
        <v>9</v>
      </c>
      <c r="Y51" s="438">
        <v>4</v>
      </c>
      <c r="Z51" s="438">
        <v>7</v>
      </c>
      <c r="AA51" s="438">
        <v>7</v>
      </c>
      <c r="AB51" s="438">
        <v>2</v>
      </c>
      <c r="AC51" s="438">
        <v>56</v>
      </c>
      <c r="AD51" s="438">
        <v>81</v>
      </c>
      <c r="AE51" s="438">
        <v>112</v>
      </c>
      <c r="AF51" s="438">
        <v>23</v>
      </c>
      <c r="AG51" s="438">
        <v>3</v>
      </c>
      <c r="AH51" s="438">
        <v>13</v>
      </c>
      <c r="AI51" s="438">
        <v>3</v>
      </c>
      <c r="AJ51" s="438">
        <v>2</v>
      </c>
      <c r="AK51" s="438">
        <v>10</v>
      </c>
      <c r="AL51" s="438">
        <v>7</v>
      </c>
      <c r="AM51" s="438">
        <v>270</v>
      </c>
      <c r="AN51" s="438">
        <v>3</v>
      </c>
      <c r="AO51" s="438">
        <v>506</v>
      </c>
      <c r="AP51" s="438">
        <v>57</v>
      </c>
      <c r="AQ51" s="438">
        <v>2</v>
      </c>
      <c r="AR51" s="438">
        <v>39</v>
      </c>
      <c r="AS51" s="438">
        <v>9</v>
      </c>
      <c r="AT51" s="438">
        <v>13</v>
      </c>
      <c r="AU51" s="438">
        <v>117</v>
      </c>
      <c r="AV51" s="438">
        <v>5</v>
      </c>
      <c r="AW51" s="438">
        <v>7</v>
      </c>
      <c r="AX51" s="438">
        <v>14</v>
      </c>
      <c r="AY51" s="438">
        <v>1</v>
      </c>
      <c r="AZ51" s="438">
        <v>18</v>
      </c>
      <c r="BA51" s="438">
        <v>120</v>
      </c>
      <c r="BB51" s="438"/>
      <c r="BC51" s="438">
        <v>19</v>
      </c>
      <c r="BD51" s="438">
        <v>2</v>
      </c>
      <c r="BE51" s="438"/>
      <c r="BF51" s="438">
        <v>89</v>
      </c>
      <c r="BG51" s="438">
        <v>59</v>
      </c>
      <c r="BH51" s="438">
        <v>1</v>
      </c>
      <c r="BI51" s="438">
        <v>19</v>
      </c>
      <c r="BJ51" s="438">
        <v>0</v>
      </c>
      <c r="BK51" s="438">
        <v>403</v>
      </c>
    </row>
    <row r="52" spans="2:63" ht="12.75">
      <c r="B52" s="372" t="s">
        <v>209</v>
      </c>
      <c r="C52" s="373" t="s">
        <v>213</v>
      </c>
      <c r="D52" s="374"/>
      <c r="E52" s="443">
        <v>2358</v>
      </c>
      <c r="F52" s="438">
        <v>19</v>
      </c>
      <c r="G52" s="443">
        <v>6</v>
      </c>
      <c r="H52" s="443">
        <v>4</v>
      </c>
      <c r="I52" s="438">
        <v>17</v>
      </c>
      <c r="J52" s="438">
        <v>2</v>
      </c>
      <c r="K52" s="438">
        <v>0</v>
      </c>
      <c r="L52" s="438">
        <v>233</v>
      </c>
      <c r="M52" s="438">
        <v>12</v>
      </c>
      <c r="N52" s="438">
        <v>47</v>
      </c>
      <c r="O52" s="438">
        <v>5</v>
      </c>
      <c r="P52" s="438">
        <v>3</v>
      </c>
      <c r="Q52" s="438">
        <v>130</v>
      </c>
      <c r="R52" s="438">
        <v>32</v>
      </c>
      <c r="S52" s="438">
        <v>0</v>
      </c>
      <c r="T52" s="438">
        <v>3</v>
      </c>
      <c r="U52" s="438">
        <v>6</v>
      </c>
      <c r="V52" s="438">
        <v>48</v>
      </c>
      <c r="W52" s="438">
        <v>15</v>
      </c>
      <c r="X52" s="438">
        <v>3</v>
      </c>
      <c r="Y52" s="438">
        <v>2</v>
      </c>
      <c r="Z52" s="438">
        <v>5</v>
      </c>
      <c r="AA52" s="438">
        <v>8</v>
      </c>
      <c r="AB52" s="438">
        <v>1</v>
      </c>
      <c r="AC52" s="438">
        <v>37</v>
      </c>
      <c r="AD52" s="438">
        <v>61</v>
      </c>
      <c r="AE52" s="438">
        <v>90</v>
      </c>
      <c r="AF52" s="438">
        <v>14</v>
      </c>
      <c r="AG52" s="438">
        <v>3</v>
      </c>
      <c r="AH52" s="438">
        <v>10</v>
      </c>
      <c r="AI52" s="438">
        <v>2</v>
      </c>
      <c r="AJ52" s="438">
        <v>0</v>
      </c>
      <c r="AK52" s="438">
        <v>10</v>
      </c>
      <c r="AL52" s="438">
        <v>11</v>
      </c>
      <c r="AM52" s="438">
        <v>173</v>
      </c>
      <c r="AN52" s="438">
        <v>6</v>
      </c>
      <c r="AO52" s="438">
        <v>513</v>
      </c>
      <c r="AP52" s="438">
        <v>46</v>
      </c>
      <c r="AQ52" s="438">
        <v>1</v>
      </c>
      <c r="AR52" s="438">
        <v>55</v>
      </c>
      <c r="AS52" s="438">
        <v>7</v>
      </c>
      <c r="AT52" s="438">
        <v>9</v>
      </c>
      <c r="AU52" s="438">
        <v>119</v>
      </c>
      <c r="AV52" s="438">
        <v>2</v>
      </c>
      <c r="AW52" s="438">
        <v>7</v>
      </c>
      <c r="AX52" s="438">
        <v>4</v>
      </c>
      <c r="AY52" s="438">
        <v>0</v>
      </c>
      <c r="AZ52" s="438">
        <v>14</v>
      </c>
      <c r="BA52" s="438">
        <v>83</v>
      </c>
      <c r="BB52" s="438"/>
      <c r="BC52" s="438">
        <v>16</v>
      </c>
      <c r="BD52" s="438">
        <v>2</v>
      </c>
      <c r="BE52" s="438"/>
      <c r="BF52" s="438">
        <v>72</v>
      </c>
      <c r="BG52" s="438">
        <v>33</v>
      </c>
      <c r="BH52" s="438">
        <v>2</v>
      </c>
      <c r="BI52" s="438">
        <v>10</v>
      </c>
      <c r="BJ52" s="438">
        <v>0</v>
      </c>
      <c r="BK52" s="438">
        <v>345</v>
      </c>
    </row>
    <row r="53" spans="2:63" ht="12.75">
      <c r="B53" s="372" t="s">
        <v>209</v>
      </c>
      <c r="C53" s="373" t="s">
        <v>214</v>
      </c>
      <c r="D53" s="374"/>
      <c r="E53" s="443">
        <v>2867</v>
      </c>
      <c r="F53" s="438">
        <v>13</v>
      </c>
      <c r="G53" s="443">
        <v>4</v>
      </c>
      <c r="H53" s="443">
        <v>3</v>
      </c>
      <c r="I53" s="438">
        <v>22</v>
      </c>
      <c r="J53" s="438">
        <v>3</v>
      </c>
      <c r="K53" s="438">
        <v>0</v>
      </c>
      <c r="L53" s="438">
        <v>373</v>
      </c>
      <c r="M53" s="438">
        <v>19</v>
      </c>
      <c r="N53" s="438">
        <v>57</v>
      </c>
      <c r="O53" s="438">
        <v>8</v>
      </c>
      <c r="P53" s="438">
        <v>4</v>
      </c>
      <c r="Q53" s="438">
        <v>202</v>
      </c>
      <c r="R53" s="438">
        <v>49</v>
      </c>
      <c r="S53" s="438">
        <v>2</v>
      </c>
      <c r="T53" s="438">
        <v>6</v>
      </c>
      <c r="U53" s="438">
        <v>4</v>
      </c>
      <c r="V53" s="438">
        <v>82</v>
      </c>
      <c r="W53" s="438">
        <v>6</v>
      </c>
      <c r="X53" s="438">
        <v>5</v>
      </c>
      <c r="Y53" s="438">
        <v>5</v>
      </c>
      <c r="Z53" s="438">
        <v>2</v>
      </c>
      <c r="AA53" s="438">
        <v>8</v>
      </c>
      <c r="AB53" s="438">
        <v>5</v>
      </c>
      <c r="AC53" s="438">
        <v>63</v>
      </c>
      <c r="AD53" s="438">
        <v>69</v>
      </c>
      <c r="AE53" s="438">
        <v>75</v>
      </c>
      <c r="AF53" s="438">
        <v>23</v>
      </c>
      <c r="AG53" s="438">
        <v>3</v>
      </c>
      <c r="AH53" s="438">
        <v>8</v>
      </c>
      <c r="AI53" s="438">
        <v>1</v>
      </c>
      <c r="AJ53" s="438">
        <v>1</v>
      </c>
      <c r="AK53" s="438">
        <v>11</v>
      </c>
      <c r="AL53" s="438">
        <v>7</v>
      </c>
      <c r="AM53" s="438">
        <v>277</v>
      </c>
      <c r="AN53" s="438">
        <v>6</v>
      </c>
      <c r="AO53" s="438">
        <v>591</v>
      </c>
      <c r="AP53" s="438">
        <v>30</v>
      </c>
      <c r="AQ53" s="438">
        <v>1</v>
      </c>
      <c r="AR53" s="438">
        <v>34</v>
      </c>
      <c r="AS53" s="438">
        <v>4</v>
      </c>
      <c r="AT53" s="438">
        <v>7</v>
      </c>
      <c r="AU53" s="438">
        <v>124</v>
      </c>
      <c r="AV53" s="438">
        <v>0</v>
      </c>
      <c r="AW53" s="438">
        <v>10</v>
      </c>
      <c r="AX53" s="438">
        <v>14</v>
      </c>
      <c r="AY53" s="438">
        <v>1</v>
      </c>
      <c r="AZ53" s="438">
        <v>10</v>
      </c>
      <c r="BA53" s="438">
        <v>101</v>
      </c>
      <c r="BB53" s="438"/>
      <c r="BC53" s="438">
        <v>14</v>
      </c>
      <c r="BD53" s="438">
        <v>1</v>
      </c>
      <c r="BE53" s="438"/>
      <c r="BF53" s="438">
        <v>79</v>
      </c>
      <c r="BG53" s="438">
        <v>45</v>
      </c>
      <c r="BH53" s="438">
        <v>1</v>
      </c>
      <c r="BI53" s="438">
        <v>10</v>
      </c>
      <c r="BJ53" s="438">
        <v>0</v>
      </c>
      <c r="BK53" s="438">
        <v>364</v>
      </c>
    </row>
    <row r="54" spans="2:63" ht="12.75">
      <c r="B54" s="372" t="s">
        <v>215</v>
      </c>
      <c r="C54" s="373" t="s">
        <v>216</v>
      </c>
      <c r="D54" s="374"/>
      <c r="E54" s="443">
        <v>1668</v>
      </c>
      <c r="F54" s="438">
        <v>6</v>
      </c>
      <c r="G54" s="443">
        <v>10</v>
      </c>
      <c r="H54" s="443">
        <v>3</v>
      </c>
      <c r="I54" s="438">
        <v>16</v>
      </c>
      <c r="J54" s="438">
        <v>2</v>
      </c>
      <c r="K54" s="438">
        <v>0</v>
      </c>
      <c r="L54" s="438">
        <v>148</v>
      </c>
      <c r="M54" s="438">
        <v>22</v>
      </c>
      <c r="N54" s="438">
        <v>6</v>
      </c>
      <c r="O54" s="438">
        <v>5</v>
      </c>
      <c r="P54" s="438">
        <v>0</v>
      </c>
      <c r="Q54" s="438">
        <v>91</v>
      </c>
      <c r="R54" s="438">
        <v>22</v>
      </c>
      <c r="S54" s="438">
        <v>1</v>
      </c>
      <c r="T54" s="438">
        <v>3</v>
      </c>
      <c r="U54" s="438">
        <v>8</v>
      </c>
      <c r="V54" s="438">
        <v>79</v>
      </c>
      <c r="W54" s="438">
        <v>40</v>
      </c>
      <c r="X54" s="438">
        <v>5</v>
      </c>
      <c r="Y54" s="438">
        <v>7</v>
      </c>
      <c r="Z54" s="438">
        <v>14</v>
      </c>
      <c r="AA54" s="438">
        <v>2</v>
      </c>
      <c r="AB54" s="438">
        <v>4</v>
      </c>
      <c r="AC54" s="438">
        <v>19</v>
      </c>
      <c r="AD54" s="438">
        <v>16</v>
      </c>
      <c r="AE54" s="438">
        <v>193</v>
      </c>
      <c r="AF54" s="438">
        <v>11</v>
      </c>
      <c r="AG54" s="438">
        <v>1</v>
      </c>
      <c r="AH54" s="438">
        <v>17</v>
      </c>
      <c r="AI54" s="438">
        <v>5</v>
      </c>
      <c r="AJ54" s="438">
        <v>2</v>
      </c>
      <c r="AK54" s="438">
        <v>7</v>
      </c>
      <c r="AL54" s="438">
        <v>1</v>
      </c>
      <c r="AM54" s="438">
        <v>65</v>
      </c>
      <c r="AN54" s="438">
        <v>2</v>
      </c>
      <c r="AO54" s="438">
        <v>81</v>
      </c>
      <c r="AP54" s="438">
        <v>37</v>
      </c>
      <c r="AQ54" s="438">
        <v>3</v>
      </c>
      <c r="AR54" s="438">
        <v>148</v>
      </c>
      <c r="AS54" s="438">
        <v>5</v>
      </c>
      <c r="AT54" s="438">
        <v>11</v>
      </c>
      <c r="AU54" s="438">
        <v>88</v>
      </c>
      <c r="AV54" s="438">
        <v>0</v>
      </c>
      <c r="AW54" s="438">
        <v>3</v>
      </c>
      <c r="AX54" s="438">
        <v>6</v>
      </c>
      <c r="AY54" s="438">
        <v>3</v>
      </c>
      <c r="AZ54" s="438">
        <v>9</v>
      </c>
      <c r="BA54" s="438">
        <v>57</v>
      </c>
      <c r="BB54" s="438"/>
      <c r="BC54" s="438">
        <v>39</v>
      </c>
      <c r="BD54" s="438">
        <v>2</v>
      </c>
      <c r="BE54" s="438"/>
      <c r="BF54" s="438">
        <v>34</v>
      </c>
      <c r="BG54" s="438">
        <v>21</v>
      </c>
      <c r="BH54" s="438">
        <v>3</v>
      </c>
      <c r="BI54" s="438">
        <v>16</v>
      </c>
      <c r="BJ54" s="438">
        <v>2</v>
      </c>
      <c r="BK54" s="438">
        <v>267</v>
      </c>
    </row>
    <row r="55" spans="2:63" ht="12.75">
      <c r="B55" s="372" t="s">
        <v>215</v>
      </c>
      <c r="C55" s="373" t="s">
        <v>217</v>
      </c>
      <c r="D55" s="374"/>
      <c r="E55" s="443">
        <v>1264</v>
      </c>
      <c r="F55" s="438">
        <v>1</v>
      </c>
      <c r="G55" s="443">
        <v>5</v>
      </c>
      <c r="H55" s="443">
        <v>2</v>
      </c>
      <c r="I55" s="438">
        <v>26</v>
      </c>
      <c r="J55" s="438">
        <v>4</v>
      </c>
      <c r="K55" s="438">
        <v>0</v>
      </c>
      <c r="L55" s="438">
        <v>79</v>
      </c>
      <c r="M55" s="438">
        <v>12</v>
      </c>
      <c r="N55" s="438">
        <v>3</v>
      </c>
      <c r="O55" s="438">
        <v>5</v>
      </c>
      <c r="P55" s="438">
        <v>0</v>
      </c>
      <c r="Q55" s="438">
        <v>56</v>
      </c>
      <c r="R55" s="438">
        <v>25</v>
      </c>
      <c r="S55" s="438">
        <v>1</v>
      </c>
      <c r="T55" s="438">
        <v>2</v>
      </c>
      <c r="U55" s="438">
        <v>6</v>
      </c>
      <c r="V55" s="438">
        <v>62</v>
      </c>
      <c r="W55" s="438">
        <v>61</v>
      </c>
      <c r="X55" s="438">
        <v>7</v>
      </c>
      <c r="Y55" s="438">
        <v>5</v>
      </c>
      <c r="Z55" s="438">
        <v>23</v>
      </c>
      <c r="AA55" s="438">
        <v>11</v>
      </c>
      <c r="AB55" s="438">
        <v>3</v>
      </c>
      <c r="AC55" s="438">
        <v>10</v>
      </c>
      <c r="AD55" s="438">
        <v>10</v>
      </c>
      <c r="AE55" s="438">
        <v>134</v>
      </c>
      <c r="AF55" s="438">
        <v>18</v>
      </c>
      <c r="AG55" s="438">
        <v>1</v>
      </c>
      <c r="AH55" s="438">
        <v>11</v>
      </c>
      <c r="AI55" s="438">
        <v>2</v>
      </c>
      <c r="AJ55" s="438">
        <v>5</v>
      </c>
      <c r="AK55" s="438">
        <v>7</v>
      </c>
      <c r="AL55" s="438">
        <v>2</v>
      </c>
      <c r="AM55" s="438">
        <v>25</v>
      </c>
      <c r="AN55" s="438">
        <v>7</v>
      </c>
      <c r="AO55" s="438">
        <v>42</v>
      </c>
      <c r="AP55" s="438">
        <v>39</v>
      </c>
      <c r="AQ55" s="438">
        <v>3</v>
      </c>
      <c r="AR55" s="438">
        <v>253</v>
      </c>
      <c r="AS55" s="438">
        <v>8</v>
      </c>
      <c r="AT55" s="438">
        <v>4</v>
      </c>
      <c r="AU55" s="438">
        <v>47</v>
      </c>
      <c r="AV55" s="438">
        <v>0</v>
      </c>
      <c r="AW55" s="438">
        <v>1</v>
      </c>
      <c r="AX55" s="438">
        <v>5</v>
      </c>
      <c r="AY55" s="438">
        <v>3</v>
      </c>
      <c r="AZ55" s="438">
        <v>13</v>
      </c>
      <c r="BA55" s="438">
        <v>57</v>
      </c>
      <c r="BB55" s="438"/>
      <c r="BC55" s="438">
        <v>54</v>
      </c>
      <c r="BD55" s="438">
        <v>1</v>
      </c>
      <c r="BE55" s="438"/>
      <c r="BF55" s="438">
        <v>27</v>
      </c>
      <c r="BG55" s="438">
        <v>14</v>
      </c>
      <c r="BH55" s="438">
        <v>9</v>
      </c>
      <c r="BI55" s="438">
        <v>30</v>
      </c>
      <c r="BJ55" s="438">
        <v>0</v>
      </c>
      <c r="BK55" s="438">
        <v>23</v>
      </c>
    </row>
    <row r="56" spans="2:63" ht="12.75">
      <c r="B56" s="372" t="s">
        <v>218</v>
      </c>
      <c r="C56" s="373" t="s">
        <v>219</v>
      </c>
      <c r="D56" s="374"/>
      <c r="E56" s="443">
        <v>687</v>
      </c>
      <c r="F56" s="438">
        <v>0</v>
      </c>
      <c r="G56" s="443">
        <v>5</v>
      </c>
      <c r="H56" s="443">
        <v>0</v>
      </c>
      <c r="I56" s="438">
        <v>17</v>
      </c>
      <c r="J56" s="438">
        <v>39</v>
      </c>
      <c r="K56" s="438">
        <v>0</v>
      </c>
      <c r="L56" s="438">
        <v>50</v>
      </c>
      <c r="M56" s="438">
        <v>17</v>
      </c>
      <c r="N56" s="438">
        <v>1</v>
      </c>
      <c r="O56" s="438">
        <v>0</v>
      </c>
      <c r="P56" s="438">
        <v>0</v>
      </c>
      <c r="Q56" s="438">
        <v>28</v>
      </c>
      <c r="R56" s="438">
        <v>14</v>
      </c>
      <c r="S56" s="438">
        <v>0</v>
      </c>
      <c r="T56" s="438">
        <v>1</v>
      </c>
      <c r="U56" s="438">
        <v>5</v>
      </c>
      <c r="V56" s="438">
        <v>16</v>
      </c>
      <c r="W56" s="438">
        <v>8</v>
      </c>
      <c r="X56" s="438">
        <v>5</v>
      </c>
      <c r="Y56" s="438">
        <v>28</v>
      </c>
      <c r="Z56" s="438">
        <v>4</v>
      </c>
      <c r="AA56" s="438">
        <v>17</v>
      </c>
      <c r="AB56" s="438">
        <v>0</v>
      </c>
      <c r="AC56" s="438">
        <v>1</v>
      </c>
      <c r="AD56" s="438">
        <v>2</v>
      </c>
      <c r="AE56" s="438">
        <v>6</v>
      </c>
      <c r="AF56" s="438">
        <v>8</v>
      </c>
      <c r="AG56" s="438">
        <v>3</v>
      </c>
      <c r="AH56" s="438">
        <v>16</v>
      </c>
      <c r="AI56" s="438">
        <v>0</v>
      </c>
      <c r="AJ56" s="438">
        <v>3</v>
      </c>
      <c r="AK56" s="438">
        <v>2</v>
      </c>
      <c r="AL56" s="438">
        <v>0</v>
      </c>
      <c r="AM56" s="438">
        <v>11</v>
      </c>
      <c r="AN56" s="438">
        <v>7</v>
      </c>
      <c r="AO56" s="438">
        <v>7</v>
      </c>
      <c r="AP56" s="438">
        <v>5</v>
      </c>
      <c r="AQ56" s="438">
        <v>2</v>
      </c>
      <c r="AR56" s="438">
        <v>11</v>
      </c>
      <c r="AS56" s="438">
        <v>132</v>
      </c>
      <c r="AT56" s="438">
        <v>8</v>
      </c>
      <c r="AU56" s="438">
        <v>7</v>
      </c>
      <c r="AV56" s="438">
        <v>1</v>
      </c>
      <c r="AW56" s="438">
        <v>0</v>
      </c>
      <c r="AX56" s="438">
        <v>3</v>
      </c>
      <c r="AY56" s="438">
        <v>2</v>
      </c>
      <c r="AZ56" s="438">
        <v>9</v>
      </c>
      <c r="BA56" s="438">
        <v>123</v>
      </c>
      <c r="BB56" s="438"/>
      <c r="BC56" s="438">
        <v>24</v>
      </c>
      <c r="BD56" s="438">
        <v>0</v>
      </c>
      <c r="BE56" s="438"/>
      <c r="BF56" s="438">
        <v>10</v>
      </c>
      <c r="BG56" s="438">
        <v>8</v>
      </c>
      <c r="BH56" s="438">
        <v>0</v>
      </c>
      <c r="BI56" s="438">
        <v>5</v>
      </c>
      <c r="BJ56" s="438">
        <v>0</v>
      </c>
      <c r="BK56" s="438">
        <v>16</v>
      </c>
    </row>
    <row r="57" spans="2:63" ht="12.75">
      <c r="B57" s="372" t="s">
        <v>220</v>
      </c>
      <c r="C57" s="373" t="s">
        <v>221</v>
      </c>
      <c r="D57" s="374"/>
      <c r="E57" s="443">
        <v>1602</v>
      </c>
      <c r="F57" s="438">
        <v>2</v>
      </c>
      <c r="G57" s="443">
        <v>6</v>
      </c>
      <c r="H57" s="443">
        <v>9</v>
      </c>
      <c r="I57" s="438">
        <v>68</v>
      </c>
      <c r="J57" s="438">
        <v>2</v>
      </c>
      <c r="K57" s="438">
        <v>0</v>
      </c>
      <c r="L57" s="438">
        <v>425</v>
      </c>
      <c r="M57" s="438">
        <v>30</v>
      </c>
      <c r="N57" s="438">
        <v>7</v>
      </c>
      <c r="O57" s="438">
        <v>1</v>
      </c>
      <c r="P57" s="438">
        <v>1</v>
      </c>
      <c r="Q57" s="438">
        <v>71</v>
      </c>
      <c r="R57" s="438">
        <v>20</v>
      </c>
      <c r="S57" s="438">
        <v>1</v>
      </c>
      <c r="T57" s="438">
        <v>19</v>
      </c>
      <c r="U57" s="438">
        <v>22</v>
      </c>
      <c r="V57" s="438">
        <v>37</v>
      </c>
      <c r="W57" s="438">
        <v>6</v>
      </c>
      <c r="X57" s="438">
        <v>7</v>
      </c>
      <c r="Y57" s="438">
        <v>1</v>
      </c>
      <c r="Z57" s="438">
        <v>3</v>
      </c>
      <c r="AA57" s="438">
        <v>6</v>
      </c>
      <c r="AB57" s="438">
        <v>2</v>
      </c>
      <c r="AC57" s="438">
        <v>17</v>
      </c>
      <c r="AD57" s="438">
        <v>20</v>
      </c>
      <c r="AE57" s="438">
        <v>44</v>
      </c>
      <c r="AF57" s="438">
        <v>35</v>
      </c>
      <c r="AG57" s="438">
        <v>3</v>
      </c>
      <c r="AH57" s="438">
        <v>11</v>
      </c>
      <c r="AI57" s="438">
        <v>15</v>
      </c>
      <c r="AJ57" s="438">
        <v>3</v>
      </c>
      <c r="AK57" s="438">
        <v>17</v>
      </c>
      <c r="AL57" s="438">
        <v>1</v>
      </c>
      <c r="AM57" s="438">
        <v>23</v>
      </c>
      <c r="AN57" s="438">
        <v>14</v>
      </c>
      <c r="AO57" s="438">
        <v>33</v>
      </c>
      <c r="AP57" s="438">
        <v>15</v>
      </c>
      <c r="AQ57" s="438">
        <v>7</v>
      </c>
      <c r="AR57" s="438">
        <v>30</v>
      </c>
      <c r="AS57" s="438">
        <v>6</v>
      </c>
      <c r="AT57" s="438">
        <v>97</v>
      </c>
      <c r="AU57" s="438">
        <v>15</v>
      </c>
      <c r="AV57" s="438">
        <v>1</v>
      </c>
      <c r="AW57" s="438">
        <v>0</v>
      </c>
      <c r="AX57" s="438">
        <v>4</v>
      </c>
      <c r="AY57" s="438">
        <v>3</v>
      </c>
      <c r="AZ57" s="438">
        <v>11</v>
      </c>
      <c r="BA57" s="438">
        <v>81</v>
      </c>
      <c r="BB57" s="438"/>
      <c r="BC57" s="438">
        <v>85</v>
      </c>
      <c r="BD57" s="438">
        <v>1</v>
      </c>
      <c r="BE57" s="438"/>
      <c r="BF57" s="438">
        <v>28</v>
      </c>
      <c r="BG57" s="438">
        <v>132</v>
      </c>
      <c r="BH57" s="438">
        <v>0</v>
      </c>
      <c r="BI57" s="438">
        <v>20</v>
      </c>
      <c r="BJ57" s="438">
        <v>2</v>
      </c>
      <c r="BK57" s="438">
        <v>82</v>
      </c>
    </row>
    <row r="58" spans="2:63" ht="12.75">
      <c r="B58" s="372" t="s">
        <v>222</v>
      </c>
      <c r="C58" s="373" t="s">
        <v>223</v>
      </c>
      <c r="D58" s="374"/>
      <c r="E58" s="443">
        <v>1747</v>
      </c>
      <c r="F58" s="438">
        <v>4</v>
      </c>
      <c r="G58" s="443">
        <v>5</v>
      </c>
      <c r="H58" s="443">
        <v>2</v>
      </c>
      <c r="I58" s="438">
        <v>13</v>
      </c>
      <c r="J58" s="438">
        <v>0</v>
      </c>
      <c r="K58" s="438">
        <v>0</v>
      </c>
      <c r="L58" s="438">
        <v>134</v>
      </c>
      <c r="M58" s="438">
        <v>9</v>
      </c>
      <c r="N58" s="438">
        <v>28</v>
      </c>
      <c r="O58" s="438">
        <v>13</v>
      </c>
      <c r="P58" s="438">
        <v>1</v>
      </c>
      <c r="Q58" s="438">
        <v>129</v>
      </c>
      <c r="R58" s="438">
        <v>31</v>
      </c>
      <c r="S58" s="438">
        <v>0</v>
      </c>
      <c r="T58" s="438">
        <v>5</v>
      </c>
      <c r="U58" s="438">
        <v>1</v>
      </c>
      <c r="V58" s="438">
        <v>33</v>
      </c>
      <c r="W58" s="438">
        <v>16</v>
      </c>
      <c r="X58" s="438">
        <v>6</v>
      </c>
      <c r="Y58" s="438">
        <v>1</v>
      </c>
      <c r="Z58" s="438">
        <v>3</v>
      </c>
      <c r="AA58" s="438">
        <v>6</v>
      </c>
      <c r="AB58" s="438">
        <v>3</v>
      </c>
      <c r="AC58" s="438">
        <v>59</v>
      </c>
      <c r="AD58" s="438">
        <v>50</v>
      </c>
      <c r="AE58" s="438">
        <v>99</v>
      </c>
      <c r="AF58" s="438">
        <v>19</v>
      </c>
      <c r="AG58" s="438">
        <v>0</v>
      </c>
      <c r="AH58" s="438">
        <v>6</v>
      </c>
      <c r="AI58" s="438">
        <v>0</v>
      </c>
      <c r="AJ58" s="438">
        <v>1</v>
      </c>
      <c r="AK58" s="438">
        <v>3</v>
      </c>
      <c r="AL58" s="438">
        <v>7</v>
      </c>
      <c r="AM58" s="438">
        <v>133</v>
      </c>
      <c r="AN58" s="438">
        <v>4</v>
      </c>
      <c r="AO58" s="438">
        <v>178</v>
      </c>
      <c r="AP58" s="438">
        <v>44</v>
      </c>
      <c r="AQ58" s="438">
        <v>2</v>
      </c>
      <c r="AR58" s="438">
        <v>109</v>
      </c>
      <c r="AS58" s="438">
        <v>3</v>
      </c>
      <c r="AT58" s="438">
        <v>8</v>
      </c>
      <c r="AU58" s="438">
        <v>208</v>
      </c>
      <c r="AV58" s="438">
        <v>1</v>
      </c>
      <c r="AW58" s="438">
        <v>6</v>
      </c>
      <c r="AX58" s="438">
        <v>8</v>
      </c>
      <c r="AY58" s="438">
        <v>1</v>
      </c>
      <c r="AZ58" s="438">
        <v>6</v>
      </c>
      <c r="BA58" s="438">
        <v>44</v>
      </c>
      <c r="BB58" s="438"/>
      <c r="BC58" s="438">
        <v>20</v>
      </c>
      <c r="BD58" s="438">
        <v>0</v>
      </c>
      <c r="BE58" s="438"/>
      <c r="BF58" s="438">
        <v>95</v>
      </c>
      <c r="BG58" s="438">
        <v>22</v>
      </c>
      <c r="BH58" s="438">
        <v>14</v>
      </c>
      <c r="BI58" s="438">
        <v>11</v>
      </c>
      <c r="BJ58" s="438">
        <v>0</v>
      </c>
      <c r="BK58" s="438">
        <v>143</v>
      </c>
    </row>
    <row r="59" spans="2:63" ht="12.75">
      <c r="B59" s="372" t="s">
        <v>222</v>
      </c>
      <c r="C59" s="373" t="s">
        <v>224</v>
      </c>
      <c r="D59" s="374"/>
      <c r="E59" s="443">
        <v>2852</v>
      </c>
      <c r="F59" s="438">
        <v>12</v>
      </c>
      <c r="G59" s="443">
        <v>16</v>
      </c>
      <c r="H59" s="443">
        <v>2</v>
      </c>
      <c r="I59" s="438">
        <v>22</v>
      </c>
      <c r="J59" s="438">
        <v>4</v>
      </c>
      <c r="K59" s="438">
        <v>0</v>
      </c>
      <c r="L59" s="438">
        <v>403</v>
      </c>
      <c r="M59" s="438">
        <v>19</v>
      </c>
      <c r="N59" s="438">
        <v>32</v>
      </c>
      <c r="O59" s="438">
        <v>18</v>
      </c>
      <c r="P59" s="438">
        <v>4</v>
      </c>
      <c r="Q59" s="438">
        <v>239</v>
      </c>
      <c r="R59" s="438">
        <v>51</v>
      </c>
      <c r="S59" s="438">
        <v>0</v>
      </c>
      <c r="T59" s="438">
        <v>7</v>
      </c>
      <c r="U59" s="438">
        <v>3</v>
      </c>
      <c r="V59" s="438">
        <v>85</v>
      </c>
      <c r="W59" s="438">
        <v>15</v>
      </c>
      <c r="X59" s="438">
        <v>9</v>
      </c>
      <c r="Y59" s="438">
        <v>5</v>
      </c>
      <c r="Z59" s="438">
        <v>9</v>
      </c>
      <c r="AA59" s="438">
        <v>7</v>
      </c>
      <c r="AB59" s="438">
        <v>4</v>
      </c>
      <c r="AC59" s="438">
        <v>88</v>
      </c>
      <c r="AD59" s="438">
        <v>83</v>
      </c>
      <c r="AE59" s="438">
        <v>140</v>
      </c>
      <c r="AF59" s="438">
        <v>33</v>
      </c>
      <c r="AG59" s="438">
        <v>8</v>
      </c>
      <c r="AH59" s="438">
        <v>14</v>
      </c>
      <c r="AI59" s="438">
        <v>1</v>
      </c>
      <c r="AJ59" s="438">
        <v>3</v>
      </c>
      <c r="AK59" s="438">
        <v>11</v>
      </c>
      <c r="AL59" s="438">
        <v>12</v>
      </c>
      <c r="AM59" s="438">
        <v>196</v>
      </c>
      <c r="AN59" s="438">
        <v>4</v>
      </c>
      <c r="AO59" s="438">
        <v>323</v>
      </c>
      <c r="AP59" s="438">
        <v>76</v>
      </c>
      <c r="AQ59" s="438">
        <v>3</v>
      </c>
      <c r="AR59" s="438">
        <v>60</v>
      </c>
      <c r="AS59" s="438">
        <v>9</v>
      </c>
      <c r="AT59" s="438">
        <v>14</v>
      </c>
      <c r="AU59" s="438">
        <v>163</v>
      </c>
      <c r="AV59" s="438">
        <v>3</v>
      </c>
      <c r="AW59" s="438">
        <v>5</v>
      </c>
      <c r="AX59" s="438">
        <v>18</v>
      </c>
      <c r="AY59" s="438">
        <v>6</v>
      </c>
      <c r="AZ59" s="438">
        <v>24</v>
      </c>
      <c r="BA59" s="438">
        <v>100</v>
      </c>
      <c r="BB59" s="438"/>
      <c r="BC59" s="438">
        <v>25</v>
      </c>
      <c r="BD59" s="438">
        <v>0</v>
      </c>
      <c r="BE59" s="438"/>
      <c r="BF59" s="438">
        <v>106</v>
      </c>
      <c r="BG59" s="438">
        <v>58</v>
      </c>
      <c r="BH59" s="438">
        <v>2</v>
      </c>
      <c r="BI59" s="438">
        <v>25</v>
      </c>
      <c r="BJ59" s="438">
        <v>0</v>
      </c>
      <c r="BK59" s="438">
        <v>273</v>
      </c>
    </row>
    <row r="60" spans="2:63" ht="12.75">
      <c r="B60" s="372" t="s">
        <v>222</v>
      </c>
      <c r="C60" s="373" t="s">
        <v>225</v>
      </c>
      <c r="D60" s="374"/>
      <c r="E60" s="443">
        <v>2838</v>
      </c>
      <c r="F60" s="438">
        <v>13</v>
      </c>
      <c r="G60" s="443">
        <v>3</v>
      </c>
      <c r="H60" s="443">
        <v>1</v>
      </c>
      <c r="I60" s="438">
        <v>20</v>
      </c>
      <c r="J60" s="438">
        <v>0</v>
      </c>
      <c r="K60" s="438">
        <v>0</v>
      </c>
      <c r="L60" s="438">
        <v>262</v>
      </c>
      <c r="M60" s="438">
        <v>17</v>
      </c>
      <c r="N60" s="438">
        <v>46</v>
      </c>
      <c r="O60" s="438">
        <v>27</v>
      </c>
      <c r="P60" s="438">
        <v>3</v>
      </c>
      <c r="Q60" s="438">
        <v>214</v>
      </c>
      <c r="R60" s="438">
        <v>60</v>
      </c>
      <c r="S60" s="438">
        <v>1</v>
      </c>
      <c r="T60" s="438">
        <v>5</v>
      </c>
      <c r="U60" s="438">
        <v>7</v>
      </c>
      <c r="V60" s="438">
        <v>65</v>
      </c>
      <c r="W60" s="438">
        <v>23</v>
      </c>
      <c r="X60" s="438">
        <v>6</v>
      </c>
      <c r="Y60" s="438">
        <v>5</v>
      </c>
      <c r="Z60" s="438">
        <v>7</v>
      </c>
      <c r="AA60" s="438">
        <v>3</v>
      </c>
      <c r="AB60" s="438">
        <v>4</v>
      </c>
      <c r="AC60" s="438">
        <v>93</v>
      </c>
      <c r="AD60" s="438">
        <v>70</v>
      </c>
      <c r="AE60" s="438">
        <v>98</v>
      </c>
      <c r="AF60" s="438">
        <v>19</v>
      </c>
      <c r="AG60" s="438">
        <v>2</v>
      </c>
      <c r="AH60" s="438">
        <v>7</v>
      </c>
      <c r="AI60" s="438">
        <v>1</v>
      </c>
      <c r="AJ60" s="438">
        <v>4</v>
      </c>
      <c r="AK60" s="438">
        <v>11</v>
      </c>
      <c r="AL60" s="438">
        <v>7</v>
      </c>
      <c r="AM60" s="438">
        <v>277</v>
      </c>
      <c r="AN60" s="438">
        <v>2</v>
      </c>
      <c r="AO60" s="438">
        <v>315</v>
      </c>
      <c r="AP60" s="438">
        <v>54</v>
      </c>
      <c r="AQ60" s="438">
        <v>1</v>
      </c>
      <c r="AR60" s="438">
        <v>56</v>
      </c>
      <c r="AS60" s="438">
        <v>6</v>
      </c>
      <c r="AT60" s="438">
        <v>11</v>
      </c>
      <c r="AU60" s="438">
        <v>265</v>
      </c>
      <c r="AV60" s="438">
        <v>3</v>
      </c>
      <c r="AW60" s="438">
        <v>4</v>
      </c>
      <c r="AX60" s="438">
        <v>15</v>
      </c>
      <c r="AY60" s="438">
        <v>2</v>
      </c>
      <c r="AZ60" s="438">
        <v>14</v>
      </c>
      <c r="BA60" s="438">
        <v>102</v>
      </c>
      <c r="BB60" s="438"/>
      <c r="BC60" s="438">
        <v>29</v>
      </c>
      <c r="BD60" s="438">
        <v>0</v>
      </c>
      <c r="BE60" s="438"/>
      <c r="BF60" s="438">
        <v>126</v>
      </c>
      <c r="BG60" s="438">
        <v>35</v>
      </c>
      <c r="BH60" s="438">
        <v>6</v>
      </c>
      <c r="BI60" s="438">
        <v>16</v>
      </c>
      <c r="BJ60" s="438">
        <v>2</v>
      </c>
      <c r="BK60" s="438">
        <v>393</v>
      </c>
    </row>
    <row r="61" spans="2:63" ht="12.75">
      <c r="B61" s="372" t="s">
        <v>226</v>
      </c>
      <c r="C61" s="373" t="s">
        <v>227</v>
      </c>
      <c r="D61" s="374"/>
      <c r="E61" s="443">
        <v>358</v>
      </c>
      <c r="F61" s="438">
        <v>1</v>
      </c>
      <c r="G61" s="443">
        <v>2</v>
      </c>
      <c r="H61" s="443">
        <v>1</v>
      </c>
      <c r="I61" s="438">
        <v>5</v>
      </c>
      <c r="J61" s="438">
        <v>0</v>
      </c>
      <c r="K61" s="438">
        <v>0</v>
      </c>
      <c r="L61" s="438">
        <v>31</v>
      </c>
      <c r="M61" s="438">
        <v>3</v>
      </c>
      <c r="N61" s="438">
        <v>2</v>
      </c>
      <c r="O61" s="438">
        <v>0</v>
      </c>
      <c r="P61" s="438">
        <v>1</v>
      </c>
      <c r="Q61" s="438">
        <v>49</v>
      </c>
      <c r="R61" s="438">
        <v>4</v>
      </c>
      <c r="S61" s="438">
        <v>0</v>
      </c>
      <c r="T61" s="438">
        <v>0</v>
      </c>
      <c r="U61" s="438">
        <v>1</v>
      </c>
      <c r="V61" s="438">
        <v>6</v>
      </c>
      <c r="W61" s="438">
        <v>2</v>
      </c>
      <c r="X61" s="438">
        <v>0</v>
      </c>
      <c r="Y61" s="438">
        <v>1</v>
      </c>
      <c r="Z61" s="438">
        <v>1</v>
      </c>
      <c r="AA61" s="438">
        <v>4</v>
      </c>
      <c r="AB61" s="438">
        <v>0</v>
      </c>
      <c r="AC61" s="438">
        <v>4</v>
      </c>
      <c r="AD61" s="438">
        <v>1</v>
      </c>
      <c r="AE61" s="438">
        <v>7</v>
      </c>
      <c r="AF61" s="438">
        <v>2</v>
      </c>
      <c r="AG61" s="438">
        <v>1</v>
      </c>
      <c r="AH61" s="438">
        <v>2</v>
      </c>
      <c r="AI61" s="438">
        <v>1</v>
      </c>
      <c r="AJ61" s="438">
        <v>0</v>
      </c>
      <c r="AK61" s="438">
        <v>2</v>
      </c>
      <c r="AL61" s="438">
        <v>1</v>
      </c>
      <c r="AM61" s="438">
        <v>10</v>
      </c>
      <c r="AN61" s="438">
        <v>1</v>
      </c>
      <c r="AO61" s="438">
        <v>17</v>
      </c>
      <c r="AP61" s="438">
        <v>3</v>
      </c>
      <c r="AQ61" s="438">
        <v>1</v>
      </c>
      <c r="AR61" s="438">
        <v>2</v>
      </c>
      <c r="AS61" s="438">
        <v>3</v>
      </c>
      <c r="AT61" s="438">
        <v>2</v>
      </c>
      <c r="AU61" s="438">
        <v>5</v>
      </c>
      <c r="AV61" s="438">
        <v>111</v>
      </c>
      <c r="AW61" s="438">
        <v>1</v>
      </c>
      <c r="AX61" s="438">
        <v>6</v>
      </c>
      <c r="AY61" s="438">
        <v>1</v>
      </c>
      <c r="AZ61" s="438">
        <v>3</v>
      </c>
      <c r="BA61" s="438">
        <v>25</v>
      </c>
      <c r="BB61" s="438"/>
      <c r="BC61" s="438">
        <v>8</v>
      </c>
      <c r="BD61" s="438">
        <v>0</v>
      </c>
      <c r="BE61" s="438"/>
      <c r="BF61" s="438">
        <v>8</v>
      </c>
      <c r="BG61" s="438">
        <v>3</v>
      </c>
      <c r="BH61" s="438">
        <v>0</v>
      </c>
      <c r="BI61" s="438">
        <v>1</v>
      </c>
      <c r="BJ61" s="438">
        <v>0</v>
      </c>
      <c r="BK61" s="438">
        <v>12</v>
      </c>
    </row>
    <row r="62" spans="2:63" ht="12.75">
      <c r="B62" s="372" t="s">
        <v>226</v>
      </c>
      <c r="C62" s="373" t="s">
        <v>228</v>
      </c>
      <c r="D62" s="374"/>
      <c r="E62" s="443">
        <v>304</v>
      </c>
      <c r="F62" s="438">
        <v>1</v>
      </c>
      <c r="G62" s="443">
        <v>0</v>
      </c>
      <c r="H62" s="443">
        <v>0</v>
      </c>
      <c r="I62" s="438">
        <v>2</v>
      </c>
      <c r="J62" s="438">
        <v>0</v>
      </c>
      <c r="K62" s="438">
        <v>0</v>
      </c>
      <c r="L62" s="438">
        <v>20</v>
      </c>
      <c r="M62" s="438">
        <v>1</v>
      </c>
      <c r="N62" s="438">
        <v>1</v>
      </c>
      <c r="O62" s="438">
        <v>0</v>
      </c>
      <c r="P62" s="438">
        <v>0</v>
      </c>
      <c r="Q62" s="438">
        <v>39</v>
      </c>
      <c r="R62" s="438">
        <v>2</v>
      </c>
      <c r="S62" s="438">
        <v>0</v>
      </c>
      <c r="T62" s="438">
        <v>0</v>
      </c>
      <c r="U62" s="438">
        <v>0</v>
      </c>
      <c r="V62" s="438">
        <v>3</v>
      </c>
      <c r="W62" s="438">
        <v>1</v>
      </c>
      <c r="X62" s="438">
        <v>2</v>
      </c>
      <c r="Y62" s="438">
        <v>0</v>
      </c>
      <c r="Z62" s="438">
        <v>2</v>
      </c>
      <c r="AA62" s="438">
        <v>4</v>
      </c>
      <c r="AB62" s="438">
        <v>0</v>
      </c>
      <c r="AC62" s="438">
        <v>2</v>
      </c>
      <c r="AD62" s="438">
        <v>4</v>
      </c>
      <c r="AE62" s="438">
        <v>6</v>
      </c>
      <c r="AF62" s="438">
        <v>1</v>
      </c>
      <c r="AG62" s="438">
        <v>1</v>
      </c>
      <c r="AH62" s="438">
        <v>1</v>
      </c>
      <c r="AI62" s="438">
        <v>0</v>
      </c>
      <c r="AJ62" s="438">
        <v>0</v>
      </c>
      <c r="AK62" s="438">
        <v>1</v>
      </c>
      <c r="AL62" s="438">
        <v>0</v>
      </c>
      <c r="AM62" s="438">
        <v>9</v>
      </c>
      <c r="AN62" s="438">
        <v>0</v>
      </c>
      <c r="AO62" s="438">
        <v>11</v>
      </c>
      <c r="AP62" s="438">
        <v>1</v>
      </c>
      <c r="AQ62" s="438">
        <v>0</v>
      </c>
      <c r="AR62" s="438">
        <v>0</v>
      </c>
      <c r="AS62" s="438">
        <v>1</v>
      </c>
      <c r="AT62" s="438">
        <v>2</v>
      </c>
      <c r="AU62" s="438">
        <v>4</v>
      </c>
      <c r="AV62" s="438">
        <v>135</v>
      </c>
      <c r="AW62" s="438">
        <v>1</v>
      </c>
      <c r="AX62" s="438">
        <v>0</v>
      </c>
      <c r="AY62" s="438">
        <v>1</v>
      </c>
      <c r="AZ62" s="438">
        <v>2</v>
      </c>
      <c r="BA62" s="438">
        <v>19</v>
      </c>
      <c r="BB62" s="438"/>
      <c r="BC62" s="438">
        <v>0</v>
      </c>
      <c r="BD62" s="438">
        <v>0</v>
      </c>
      <c r="BE62" s="438"/>
      <c r="BF62" s="438">
        <v>7</v>
      </c>
      <c r="BG62" s="438">
        <v>1</v>
      </c>
      <c r="BH62" s="438">
        <v>0</v>
      </c>
      <c r="BI62" s="438">
        <v>0</v>
      </c>
      <c r="BJ62" s="438">
        <v>0</v>
      </c>
      <c r="BK62" s="438">
        <v>16</v>
      </c>
    </row>
    <row r="63" spans="2:63" ht="25.5">
      <c r="B63" s="372" t="s">
        <v>229</v>
      </c>
      <c r="C63" s="373" t="s">
        <v>230</v>
      </c>
      <c r="D63" s="374"/>
      <c r="E63" s="443">
        <v>1764</v>
      </c>
      <c r="F63" s="438">
        <v>1</v>
      </c>
      <c r="G63" s="443">
        <v>36</v>
      </c>
      <c r="H63" s="443">
        <v>5</v>
      </c>
      <c r="I63" s="438">
        <v>19</v>
      </c>
      <c r="J63" s="438">
        <v>6</v>
      </c>
      <c r="K63" s="438">
        <v>0</v>
      </c>
      <c r="L63" s="438">
        <v>96</v>
      </c>
      <c r="M63" s="438">
        <v>21</v>
      </c>
      <c r="N63" s="438">
        <v>18</v>
      </c>
      <c r="O63" s="438">
        <v>6</v>
      </c>
      <c r="P63" s="438">
        <v>0</v>
      </c>
      <c r="Q63" s="438">
        <v>193</v>
      </c>
      <c r="R63" s="438">
        <v>133</v>
      </c>
      <c r="S63" s="438">
        <v>0</v>
      </c>
      <c r="T63" s="438">
        <v>0</v>
      </c>
      <c r="U63" s="438">
        <v>4</v>
      </c>
      <c r="V63" s="438">
        <v>37</v>
      </c>
      <c r="W63" s="438">
        <v>33</v>
      </c>
      <c r="X63" s="438">
        <v>8</v>
      </c>
      <c r="Y63" s="438">
        <v>4</v>
      </c>
      <c r="Z63" s="438">
        <v>19</v>
      </c>
      <c r="AA63" s="438">
        <v>33</v>
      </c>
      <c r="AB63" s="438">
        <v>1</v>
      </c>
      <c r="AC63" s="438">
        <v>27</v>
      </c>
      <c r="AD63" s="438">
        <v>21</v>
      </c>
      <c r="AE63" s="438">
        <v>54</v>
      </c>
      <c r="AF63" s="438">
        <v>21</v>
      </c>
      <c r="AG63" s="438">
        <v>22</v>
      </c>
      <c r="AH63" s="438">
        <v>13</v>
      </c>
      <c r="AI63" s="438">
        <v>1</v>
      </c>
      <c r="AJ63" s="438">
        <v>3</v>
      </c>
      <c r="AK63" s="438">
        <v>4</v>
      </c>
      <c r="AL63" s="438">
        <v>6</v>
      </c>
      <c r="AM63" s="438">
        <v>64</v>
      </c>
      <c r="AN63" s="438">
        <v>6</v>
      </c>
      <c r="AO63" s="438">
        <v>84</v>
      </c>
      <c r="AP63" s="438">
        <v>173</v>
      </c>
      <c r="AQ63" s="438">
        <v>0</v>
      </c>
      <c r="AR63" s="438">
        <v>41</v>
      </c>
      <c r="AS63" s="438">
        <v>4</v>
      </c>
      <c r="AT63" s="438">
        <v>8</v>
      </c>
      <c r="AU63" s="438">
        <v>60</v>
      </c>
      <c r="AV63" s="438">
        <v>2</v>
      </c>
      <c r="AW63" s="438">
        <v>3</v>
      </c>
      <c r="AX63" s="438">
        <v>163</v>
      </c>
      <c r="AY63" s="438">
        <v>4</v>
      </c>
      <c r="AZ63" s="438">
        <v>46</v>
      </c>
      <c r="BA63" s="438">
        <v>62</v>
      </c>
      <c r="BB63" s="438"/>
      <c r="BC63" s="438">
        <v>25</v>
      </c>
      <c r="BD63" s="438">
        <v>1</v>
      </c>
      <c r="BE63" s="438"/>
      <c r="BF63" s="438">
        <v>97</v>
      </c>
      <c r="BG63" s="438">
        <v>20</v>
      </c>
      <c r="BH63" s="438">
        <v>9</v>
      </c>
      <c r="BI63" s="438">
        <v>13</v>
      </c>
      <c r="BJ63" s="438">
        <v>1</v>
      </c>
      <c r="BK63" s="438">
        <v>33</v>
      </c>
    </row>
    <row r="64" spans="2:63" ht="12.75">
      <c r="B64" s="372" t="s">
        <v>231</v>
      </c>
      <c r="C64" s="373" t="s">
        <v>232</v>
      </c>
      <c r="D64" s="374"/>
      <c r="E64" s="443">
        <v>1291</v>
      </c>
      <c r="F64" s="438">
        <v>1</v>
      </c>
      <c r="G64" s="443">
        <v>33</v>
      </c>
      <c r="H64" s="443">
        <v>2</v>
      </c>
      <c r="I64" s="438">
        <v>12</v>
      </c>
      <c r="J64" s="438">
        <v>79</v>
      </c>
      <c r="K64" s="438">
        <v>0</v>
      </c>
      <c r="L64" s="438">
        <v>56</v>
      </c>
      <c r="M64" s="438">
        <v>12</v>
      </c>
      <c r="N64" s="438">
        <v>1</v>
      </c>
      <c r="O64" s="438">
        <v>2</v>
      </c>
      <c r="P64" s="438">
        <v>1</v>
      </c>
      <c r="Q64" s="438">
        <v>120</v>
      </c>
      <c r="R64" s="438">
        <v>86</v>
      </c>
      <c r="S64" s="438">
        <v>0</v>
      </c>
      <c r="T64" s="438">
        <v>0</v>
      </c>
      <c r="U64" s="438">
        <v>6</v>
      </c>
      <c r="V64" s="438">
        <v>36</v>
      </c>
      <c r="W64" s="438">
        <v>20</v>
      </c>
      <c r="X64" s="438">
        <v>11</v>
      </c>
      <c r="Y64" s="438">
        <v>11</v>
      </c>
      <c r="Z64" s="438">
        <v>21</v>
      </c>
      <c r="AA64" s="438">
        <v>43</v>
      </c>
      <c r="AB64" s="438">
        <v>0</v>
      </c>
      <c r="AC64" s="438">
        <v>9</v>
      </c>
      <c r="AD64" s="438">
        <v>6</v>
      </c>
      <c r="AE64" s="438">
        <v>62</v>
      </c>
      <c r="AF64" s="438">
        <v>5</v>
      </c>
      <c r="AG64" s="438">
        <v>72</v>
      </c>
      <c r="AH64" s="438">
        <v>22</v>
      </c>
      <c r="AI64" s="438">
        <v>2</v>
      </c>
      <c r="AJ64" s="438">
        <v>2</v>
      </c>
      <c r="AK64" s="438">
        <v>4</v>
      </c>
      <c r="AL64" s="438">
        <v>1</v>
      </c>
      <c r="AM64" s="438">
        <v>15</v>
      </c>
      <c r="AN64" s="438">
        <v>0</v>
      </c>
      <c r="AO64" s="438">
        <v>19</v>
      </c>
      <c r="AP64" s="438">
        <v>76</v>
      </c>
      <c r="AQ64" s="438">
        <v>2</v>
      </c>
      <c r="AR64" s="438">
        <v>43</v>
      </c>
      <c r="AS64" s="438">
        <v>10</v>
      </c>
      <c r="AT64" s="438">
        <v>11</v>
      </c>
      <c r="AU64" s="438">
        <v>15</v>
      </c>
      <c r="AV64" s="438">
        <v>0</v>
      </c>
      <c r="AW64" s="438">
        <v>1</v>
      </c>
      <c r="AX64" s="438">
        <v>30</v>
      </c>
      <c r="AY64" s="438">
        <v>2</v>
      </c>
      <c r="AZ64" s="438">
        <v>172</v>
      </c>
      <c r="BA64" s="438">
        <v>60</v>
      </c>
      <c r="BB64" s="438"/>
      <c r="BC64" s="438">
        <v>28</v>
      </c>
      <c r="BD64" s="438">
        <v>1</v>
      </c>
      <c r="BE64" s="438"/>
      <c r="BF64" s="438">
        <v>32</v>
      </c>
      <c r="BG64" s="438">
        <v>13</v>
      </c>
      <c r="BH64" s="438">
        <v>6</v>
      </c>
      <c r="BI64" s="438">
        <v>14</v>
      </c>
      <c r="BJ64" s="438">
        <v>0</v>
      </c>
      <c r="BK64" s="438">
        <v>3</v>
      </c>
    </row>
    <row r="65" spans="2:63" ht="12.75">
      <c r="B65" s="372" t="s">
        <v>231</v>
      </c>
      <c r="C65" s="373" t="s">
        <v>233</v>
      </c>
      <c r="D65" s="374"/>
      <c r="E65" s="443">
        <v>1852</v>
      </c>
      <c r="F65" s="438">
        <v>3</v>
      </c>
      <c r="G65" s="443">
        <v>31</v>
      </c>
      <c r="H65" s="443">
        <v>1</v>
      </c>
      <c r="I65" s="438">
        <v>27</v>
      </c>
      <c r="J65" s="438">
        <v>27</v>
      </c>
      <c r="K65" s="438">
        <v>0</v>
      </c>
      <c r="L65" s="438">
        <v>147</v>
      </c>
      <c r="M65" s="438">
        <v>21</v>
      </c>
      <c r="N65" s="438">
        <v>11</v>
      </c>
      <c r="O65" s="438">
        <v>7</v>
      </c>
      <c r="P65" s="438">
        <v>1</v>
      </c>
      <c r="Q65" s="438">
        <v>204</v>
      </c>
      <c r="R65" s="438">
        <v>118</v>
      </c>
      <c r="S65" s="438">
        <v>2</v>
      </c>
      <c r="T65" s="438">
        <v>4</v>
      </c>
      <c r="U65" s="438">
        <v>7</v>
      </c>
      <c r="V65" s="438">
        <v>74</v>
      </c>
      <c r="W65" s="438">
        <v>31</v>
      </c>
      <c r="X65" s="438">
        <v>6</v>
      </c>
      <c r="Y65" s="438">
        <v>7</v>
      </c>
      <c r="Z65" s="438">
        <v>15</v>
      </c>
      <c r="AA65" s="438">
        <v>35</v>
      </c>
      <c r="AB65" s="438">
        <v>2</v>
      </c>
      <c r="AC65" s="438">
        <v>33</v>
      </c>
      <c r="AD65" s="438">
        <v>17</v>
      </c>
      <c r="AE65" s="438">
        <v>80</v>
      </c>
      <c r="AF65" s="438">
        <v>24</v>
      </c>
      <c r="AG65" s="438">
        <v>21</v>
      </c>
      <c r="AH65" s="438">
        <v>22</v>
      </c>
      <c r="AI65" s="438">
        <v>3</v>
      </c>
      <c r="AJ65" s="438">
        <v>0</v>
      </c>
      <c r="AK65" s="438">
        <v>12</v>
      </c>
      <c r="AL65" s="438">
        <v>5</v>
      </c>
      <c r="AM65" s="438">
        <v>59</v>
      </c>
      <c r="AN65" s="438">
        <v>4</v>
      </c>
      <c r="AO65" s="438">
        <v>85</v>
      </c>
      <c r="AP65" s="438">
        <v>102</v>
      </c>
      <c r="AQ65" s="438">
        <v>4</v>
      </c>
      <c r="AR65" s="438">
        <v>48</v>
      </c>
      <c r="AS65" s="438">
        <v>14</v>
      </c>
      <c r="AT65" s="438">
        <v>14</v>
      </c>
      <c r="AU65" s="438">
        <v>43</v>
      </c>
      <c r="AV65" s="438">
        <v>4</v>
      </c>
      <c r="AW65" s="438">
        <v>5</v>
      </c>
      <c r="AX65" s="438">
        <v>34</v>
      </c>
      <c r="AY65" s="438">
        <v>5</v>
      </c>
      <c r="AZ65" s="438">
        <v>86</v>
      </c>
      <c r="BA65" s="438">
        <v>124</v>
      </c>
      <c r="BB65" s="438"/>
      <c r="BC65" s="438">
        <v>16</v>
      </c>
      <c r="BD65" s="438">
        <v>0</v>
      </c>
      <c r="BE65" s="438"/>
      <c r="BF65" s="438">
        <v>71</v>
      </c>
      <c r="BG65" s="438">
        <v>17</v>
      </c>
      <c r="BH65" s="438">
        <v>7</v>
      </c>
      <c r="BI65" s="438">
        <v>16</v>
      </c>
      <c r="BJ65" s="438">
        <v>0</v>
      </c>
      <c r="BK65" s="438">
        <v>96</v>
      </c>
    </row>
    <row r="66" spans="2:63" ht="12.75">
      <c r="B66" s="372" t="s">
        <v>231</v>
      </c>
      <c r="C66" s="373" t="s">
        <v>234</v>
      </c>
      <c r="D66" s="374"/>
      <c r="E66" s="443">
        <v>408</v>
      </c>
      <c r="F66" s="438">
        <v>0</v>
      </c>
      <c r="G66" s="443">
        <v>14</v>
      </c>
      <c r="H66" s="443">
        <v>0</v>
      </c>
      <c r="I66" s="438">
        <v>5</v>
      </c>
      <c r="J66" s="438">
        <v>2</v>
      </c>
      <c r="K66" s="438">
        <v>0</v>
      </c>
      <c r="L66" s="438">
        <v>14</v>
      </c>
      <c r="M66" s="438">
        <v>3</v>
      </c>
      <c r="N66" s="438">
        <v>2</v>
      </c>
      <c r="O66" s="438">
        <v>4</v>
      </c>
      <c r="P66" s="438">
        <v>0</v>
      </c>
      <c r="Q66" s="438">
        <v>42</v>
      </c>
      <c r="R66" s="438">
        <v>26</v>
      </c>
      <c r="S66" s="438">
        <v>0</v>
      </c>
      <c r="T66" s="438">
        <v>0</v>
      </c>
      <c r="U66" s="438">
        <v>2</v>
      </c>
      <c r="V66" s="438">
        <v>12</v>
      </c>
      <c r="W66" s="438">
        <v>8</v>
      </c>
      <c r="X66" s="438">
        <v>2</v>
      </c>
      <c r="Y66" s="438">
        <v>0</v>
      </c>
      <c r="Z66" s="438">
        <v>19</v>
      </c>
      <c r="AA66" s="438">
        <v>6</v>
      </c>
      <c r="AB66" s="438">
        <v>0</v>
      </c>
      <c r="AC66" s="438">
        <v>6</v>
      </c>
      <c r="AD66" s="438">
        <v>2</v>
      </c>
      <c r="AE66" s="438">
        <v>14</v>
      </c>
      <c r="AF66" s="438">
        <v>4</v>
      </c>
      <c r="AG66" s="438">
        <v>11</v>
      </c>
      <c r="AH66" s="438">
        <v>1</v>
      </c>
      <c r="AI66" s="438">
        <v>2</v>
      </c>
      <c r="AJ66" s="438">
        <v>0</v>
      </c>
      <c r="AK66" s="438">
        <v>0</v>
      </c>
      <c r="AL66" s="438">
        <v>1</v>
      </c>
      <c r="AM66" s="438">
        <v>9</v>
      </c>
      <c r="AN66" s="438">
        <v>0</v>
      </c>
      <c r="AO66" s="438">
        <v>12</v>
      </c>
      <c r="AP66" s="438">
        <v>17</v>
      </c>
      <c r="AQ66" s="438">
        <v>2</v>
      </c>
      <c r="AR66" s="438">
        <v>6</v>
      </c>
      <c r="AS66" s="438">
        <v>1</v>
      </c>
      <c r="AT66" s="438">
        <v>4</v>
      </c>
      <c r="AU66" s="438">
        <v>10</v>
      </c>
      <c r="AV66" s="438">
        <v>0</v>
      </c>
      <c r="AW66" s="438">
        <v>1</v>
      </c>
      <c r="AX66" s="438">
        <v>11</v>
      </c>
      <c r="AY66" s="438">
        <v>0</v>
      </c>
      <c r="AZ66" s="438">
        <v>80</v>
      </c>
      <c r="BA66" s="438">
        <v>16</v>
      </c>
      <c r="BB66" s="438"/>
      <c r="BC66" s="438">
        <v>5</v>
      </c>
      <c r="BD66" s="438">
        <v>0</v>
      </c>
      <c r="BE66" s="438"/>
      <c r="BF66" s="438">
        <v>19</v>
      </c>
      <c r="BG66" s="438">
        <v>1</v>
      </c>
      <c r="BH66" s="438">
        <v>2</v>
      </c>
      <c r="BI66" s="438">
        <v>1</v>
      </c>
      <c r="BJ66" s="438">
        <v>0</v>
      </c>
      <c r="BK66" s="438">
        <v>9</v>
      </c>
    </row>
    <row r="67" spans="2:63" ht="12.75">
      <c r="B67" s="372" t="s">
        <v>235</v>
      </c>
      <c r="C67" s="373" t="s">
        <v>236</v>
      </c>
      <c r="D67" s="374"/>
      <c r="E67" s="443">
        <v>1131</v>
      </c>
      <c r="F67" s="438">
        <v>4</v>
      </c>
      <c r="G67" s="443">
        <v>4</v>
      </c>
      <c r="H67" s="443">
        <v>2</v>
      </c>
      <c r="I67" s="438">
        <v>8</v>
      </c>
      <c r="J67" s="438">
        <v>12</v>
      </c>
      <c r="K67" s="438">
        <v>0</v>
      </c>
      <c r="L67" s="438">
        <v>17</v>
      </c>
      <c r="M67" s="438">
        <v>1</v>
      </c>
      <c r="N67" s="438">
        <v>0</v>
      </c>
      <c r="O67" s="438">
        <v>0</v>
      </c>
      <c r="P67" s="438">
        <v>0</v>
      </c>
      <c r="Q67" s="438">
        <v>7</v>
      </c>
      <c r="R67" s="438">
        <v>3</v>
      </c>
      <c r="S67" s="438">
        <v>1</v>
      </c>
      <c r="T67" s="438">
        <v>1</v>
      </c>
      <c r="U67" s="438">
        <v>5</v>
      </c>
      <c r="V67" s="438">
        <v>3</v>
      </c>
      <c r="W67" s="438">
        <v>3</v>
      </c>
      <c r="X67" s="438">
        <v>3</v>
      </c>
      <c r="Y67" s="438">
        <v>1</v>
      </c>
      <c r="Z67" s="438">
        <v>0</v>
      </c>
      <c r="AA67" s="438">
        <v>16</v>
      </c>
      <c r="AB67" s="438">
        <v>1</v>
      </c>
      <c r="AC67" s="438">
        <v>2</v>
      </c>
      <c r="AD67" s="438">
        <v>3</v>
      </c>
      <c r="AE67" s="438">
        <v>5</v>
      </c>
      <c r="AF67" s="438">
        <v>3</v>
      </c>
      <c r="AG67" s="438">
        <v>2</v>
      </c>
      <c r="AH67" s="438">
        <v>1</v>
      </c>
      <c r="AI67" s="438">
        <v>0</v>
      </c>
      <c r="AJ67" s="438">
        <v>1</v>
      </c>
      <c r="AK67" s="438">
        <v>3</v>
      </c>
      <c r="AL67" s="438">
        <v>0</v>
      </c>
      <c r="AM67" s="438">
        <v>2</v>
      </c>
      <c r="AN67" s="438">
        <v>18</v>
      </c>
      <c r="AO67" s="438">
        <v>0</v>
      </c>
      <c r="AP67" s="438">
        <v>0</v>
      </c>
      <c r="AQ67" s="438">
        <v>0</v>
      </c>
      <c r="AR67" s="438">
        <v>3</v>
      </c>
      <c r="AS67" s="438">
        <v>4</v>
      </c>
      <c r="AT67" s="438">
        <v>1</v>
      </c>
      <c r="AU67" s="438">
        <v>2</v>
      </c>
      <c r="AV67" s="438">
        <v>0</v>
      </c>
      <c r="AW67" s="438">
        <v>1</v>
      </c>
      <c r="AX67" s="438">
        <v>3</v>
      </c>
      <c r="AY67" s="438">
        <v>0</v>
      </c>
      <c r="AZ67" s="438">
        <v>3</v>
      </c>
      <c r="BA67" s="438">
        <v>924</v>
      </c>
      <c r="BB67" s="438"/>
      <c r="BC67" s="438">
        <v>27</v>
      </c>
      <c r="BD67" s="438">
        <v>0</v>
      </c>
      <c r="BE67" s="438"/>
      <c r="BF67" s="438">
        <v>4</v>
      </c>
      <c r="BG67" s="438">
        <v>9</v>
      </c>
      <c r="BH67" s="438">
        <v>0</v>
      </c>
      <c r="BI67" s="438">
        <v>0</v>
      </c>
      <c r="BJ67" s="438">
        <v>1</v>
      </c>
      <c r="BK67" s="438">
        <v>17</v>
      </c>
    </row>
    <row r="68" spans="2:63" ht="25.5">
      <c r="B68" s="372" t="s">
        <v>235</v>
      </c>
      <c r="C68" s="373" t="s">
        <v>237</v>
      </c>
      <c r="D68" s="374"/>
      <c r="E68" s="443">
        <v>1040</v>
      </c>
      <c r="F68" s="438">
        <v>3</v>
      </c>
      <c r="G68" s="443">
        <v>2</v>
      </c>
      <c r="H68" s="443">
        <v>1</v>
      </c>
      <c r="I68" s="438">
        <v>6</v>
      </c>
      <c r="J68" s="438">
        <v>11</v>
      </c>
      <c r="K68" s="438">
        <v>0</v>
      </c>
      <c r="L68" s="438">
        <v>12</v>
      </c>
      <c r="M68" s="438">
        <v>1</v>
      </c>
      <c r="N68" s="438">
        <v>0</v>
      </c>
      <c r="O68" s="438">
        <v>0</v>
      </c>
      <c r="P68" s="438">
        <v>0</v>
      </c>
      <c r="Q68" s="438">
        <v>5</v>
      </c>
      <c r="R68" s="438">
        <v>2</v>
      </c>
      <c r="S68" s="438">
        <v>1</v>
      </c>
      <c r="T68" s="438">
        <v>1</v>
      </c>
      <c r="U68" s="438">
        <v>5</v>
      </c>
      <c r="V68" s="438">
        <v>1</v>
      </c>
      <c r="W68" s="438">
        <v>3</v>
      </c>
      <c r="X68" s="438">
        <v>2</v>
      </c>
      <c r="Y68" s="438">
        <v>1</v>
      </c>
      <c r="Z68" s="438">
        <v>0</v>
      </c>
      <c r="AA68" s="438">
        <v>10</v>
      </c>
      <c r="AB68" s="438">
        <v>1</v>
      </c>
      <c r="AC68" s="438">
        <v>2</v>
      </c>
      <c r="AD68" s="438">
        <v>1</v>
      </c>
      <c r="AE68" s="438">
        <v>3</v>
      </c>
      <c r="AF68" s="438">
        <v>3</v>
      </c>
      <c r="AG68" s="438">
        <v>2</v>
      </c>
      <c r="AH68" s="438">
        <v>1</v>
      </c>
      <c r="AI68" s="438">
        <v>0</v>
      </c>
      <c r="AJ68" s="438">
        <v>0</v>
      </c>
      <c r="AK68" s="438">
        <v>3</v>
      </c>
      <c r="AL68" s="438">
        <v>0</v>
      </c>
      <c r="AM68" s="438">
        <v>2</v>
      </c>
      <c r="AN68" s="438">
        <v>18</v>
      </c>
      <c r="AO68" s="438">
        <v>0</v>
      </c>
      <c r="AP68" s="438">
        <v>0</v>
      </c>
      <c r="AQ68" s="438">
        <v>0</v>
      </c>
      <c r="AR68" s="438">
        <v>3</v>
      </c>
      <c r="AS68" s="438">
        <v>4</v>
      </c>
      <c r="AT68" s="438">
        <v>1</v>
      </c>
      <c r="AU68" s="438">
        <v>2</v>
      </c>
      <c r="AV68" s="438">
        <v>0</v>
      </c>
      <c r="AW68" s="438">
        <v>0</v>
      </c>
      <c r="AX68" s="438">
        <v>1</v>
      </c>
      <c r="AY68" s="438">
        <v>0</v>
      </c>
      <c r="AZ68" s="438">
        <v>1</v>
      </c>
      <c r="BA68" s="438">
        <v>879</v>
      </c>
      <c r="BB68" s="438"/>
      <c r="BC68" s="438">
        <v>22</v>
      </c>
      <c r="BD68" s="438">
        <v>0</v>
      </c>
      <c r="BE68" s="438"/>
      <c r="BF68" s="438">
        <v>2</v>
      </c>
      <c r="BG68" s="438">
        <v>7</v>
      </c>
      <c r="BH68" s="438">
        <v>0</v>
      </c>
      <c r="BI68" s="438">
        <v>0</v>
      </c>
      <c r="BJ68" s="438">
        <v>1</v>
      </c>
      <c r="BK68" s="438">
        <v>14</v>
      </c>
    </row>
    <row r="69" spans="2:63" ht="12.75">
      <c r="B69" s="372" t="s">
        <v>235</v>
      </c>
      <c r="C69" s="373" t="s">
        <v>238</v>
      </c>
      <c r="D69" s="374"/>
      <c r="E69" s="443">
        <v>1656</v>
      </c>
      <c r="F69" s="438">
        <v>3</v>
      </c>
      <c r="G69" s="443">
        <v>14</v>
      </c>
      <c r="H69" s="443">
        <v>2</v>
      </c>
      <c r="I69" s="438">
        <v>24</v>
      </c>
      <c r="J69" s="438">
        <v>18</v>
      </c>
      <c r="K69" s="438">
        <v>0</v>
      </c>
      <c r="L69" s="438">
        <v>109</v>
      </c>
      <c r="M69" s="438">
        <v>20</v>
      </c>
      <c r="N69" s="438">
        <v>5</v>
      </c>
      <c r="O69" s="438">
        <v>1</v>
      </c>
      <c r="P69" s="438">
        <v>0</v>
      </c>
      <c r="Q69" s="438">
        <v>77</v>
      </c>
      <c r="R69" s="438">
        <v>27</v>
      </c>
      <c r="S69" s="438">
        <v>1</v>
      </c>
      <c r="T69" s="438">
        <v>3</v>
      </c>
      <c r="U69" s="438">
        <v>9</v>
      </c>
      <c r="V69" s="438">
        <v>17</v>
      </c>
      <c r="W69" s="438">
        <v>7</v>
      </c>
      <c r="X69" s="438">
        <v>9</v>
      </c>
      <c r="Y69" s="438">
        <v>7</v>
      </c>
      <c r="Z69" s="438">
        <v>3</v>
      </c>
      <c r="AA69" s="438">
        <v>43</v>
      </c>
      <c r="AB69" s="438">
        <v>1</v>
      </c>
      <c r="AC69" s="438">
        <v>8</v>
      </c>
      <c r="AD69" s="438">
        <v>7</v>
      </c>
      <c r="AE69" s="438">
        <v>23</v>
      </c>
      <c r="AF69" s="438">
        <v>7</v>
      </c>
      <c r="AG69" s="438">
        <v>8</v>
      </c>
      <c r="AH69" s="438">
        <v>9</v>
      </c>
      <c r="AI69" s="438">
        <v>1</v>
      </c>
      <c r="AJ69" s="438">
        <v>3</v>
      </c>
      <c r="AK69" s="438">
        <v>6</v>
      </c>
      <c r="AL69" s="438">
        <v>3</v>
      </c>
      <c r="AM69" s="438">
        <v>19</v>
      </c>
      <c r="AN69" s="438">
        <v>22</v>
      </c>
      <c r="AO69" s="438">
        <v>14</v>
      </c>
      <c r="AP69" s="438">
        <v>16</v>
      </c>
      <c r="AQ69" s="438">
        <v>1</v>
      </c>
      <c r="AR69" s="438">
        <v>19</v>
      </c>
      <c r="AS69" s="438">
        <v>12</v>
      </c>
      <c r="AT69" s="438">
        <v>6</v>
      </c>
      <c r="AU69" s="438">
        <v>5</v>
      </c>
      <c r="AV69" s="438">
        <v>0</v>
      </c>
      <c r="AW69" s="438">
        <v>3</v>
      </c>
      <c r="AX69" s="438">
        <v>6</v>
      </c>
      <c r="AY69" s="438">
        <v>1</v>
      </c>
      <c r="AZ69" s="438">
        <v>13</v>
      </c>
      <c r="BA69" s="438">
        <v>923</v>
      </c>
      <c r="BB69" s="438"/>
      <c r="BC69" s="438">
        <v>47</v>
      </c>
      <c r="BD69" s="438">
        <v>0</v>
      </c>
      <c r="BE69" s="438"/>
      <c r="BF69" s="438">
        <v>10</v>
      </c>
      <c r="BG69" s="438">
        <v>27</v>
      </c>
      <c r="BH69" s="438">
        <v>1</v>
      </c>
      <c r="BI69" s="438">
        <v>4</v>
      </c>
      <c r="BJ69" s="438">
        <v>2</v>
      </c>
      <c r="BK69" s="438">
        <v>30</v>
      </c>
    </row>
    <row r="70" spans="2:63" ht="12.75">
      <c r="B70" s="372" t="s">
        <v>235</v>
      </c>
      <c r="C70" s="373" t="s">
        <v>239</v>
      </c>
      <c r="D70" s="374"/>
      <c r="E70" s="443">
        <v>1710</v>
      </c>
      <c r="F70" s="438">
        <v>5</v>
      </c>
      <c r="G70" s="443">
        <v>15</v>
      </c>
      <c r="H70" s="443">
        <v>2</v>
      </c>
      <c r="I70" s="438">
        <v>27</v>
      </c>
      <c r="J70" s="438">
        <v>27</v>
      </c>
      <c r="K70" s="438">
        <v>0</v>
      </c>
      <c r="L70" s="438">
        <v>114</v>
      </c>
      <c r="M70" s="438">
        <v>19</v>
      </c>
      <c r="N70" s="438">
        <v>5</v>
      </c>
      <c r="O70" s="438">
        <v>1</v>
      </c>
      <c r="P70" s="438">
        <v>0</v>
      </c>
      <c r="Q70" s="438">
        <v>64</v>
      </c>
      <c r="R70" s="438">
        <v>27</v>
      </c>
      <c r="S70" s="438">
        <v>1</v>
      </c>
      <c r="T70" s="438">
        <v>3</v>
      </c>
      <c r="U70" s="438">
        <v>14</v>
      </c>
      <c r="V70" s="438">
        <v>24</v>
      </c>
      <c r="W70" s="438">
        <v>11</v>
      </c>
      <c r="X70" s="438">
        <v>7</v>
      </c>
      <c r="Y70" s="438">
        <v>13</v>
      </c>
      <c r="Z70" s="438">
        <v>5</v>
      </c>
      <c r="AA70" s="438">
        <v>28</v>
      </c>
      <c r="AB70" s="438">
        <v>1</v>
      </c>
      <c r="AC70" s="438">
        <v>3</v>
      </c>
      <c r="AD70" s="438">
        <v>8</v>
      </c>
      <c r="AE70" s="438">
        <v>22</v>
      </c>
      <c r="AF70" s="438">
        <v>12</v>
      </c>
      <c r="AG70" s="438">
        <v>9</v>
      </c>
      <c r="AH70" s="438">
        <v>13</v>
      </c>
      <c r="AI70" s="438">
        <v>0</v>
      </c>
      <c r="AJ70" s="438">
        <v>7</v>
      </c>
      <c r="AK70" s="438">
        <v>6</v>
      </c>
      <c r="AL70" s="438">
        <v>1</v>
      </c>
      <c r="AM70" s="438">
        <v>15</v>
      </c>
      <c r="AN70" s="438">
        <v>27</v>
      </c>
      <c r="AO70" s="438">
        <v>18</v>
      </c>
      <c r="AP70" s="438">
        <v>20</v>
      </c>
      <c r="AQ70" s="438">
        <v>3</v>
      </c>
      <c r="AR70" s="438">
        <v>18</v>
      </c>
      <c r="AS70" s="438">
        <v>21</v>
      </c>
      <c r="AT70" s="438">
        <v>7</v>
      </c>
      <c r="AU70" s="438">
        <v>9</v>
      </c>
      <c r="AV70" s="438">
        <v>0</v>
      </c>
      <c r="AW70" s="438">
        <v>5</v>
      </c>
      <c r="AX70" s="438">
        <v>9</v>
      </c>
      <c r="AY70" s="438">
        <v>1</v>
      </c>
      <c r="AZ70" s="438">
        <v>18</v>
      </c>
      <c r="BA70" s="438">
        <v>908</v>
      </c>
      <c r="BB70" s="438"/>
      <c r="BC70" s="438">
        <v>47</v>
      </c>
      <c r="BD70" s="438">
        <v>0</v>
      </c>
      <c r="BE70" s="438"/>
      <c r="BF70" s="438">
        <v>12</v>
      </c>
      <c r="BG70" s="438">
        <v>26</v>
      </c>
      <c r="BH70" s="438">
        <v>0</v>
      </c>
      <c r="BI70" s="438">
        <v>1</v>
      </c>
      <c r="BJ70" s="438">
        <v>2</v>
      </c>
      <c r="BK70" s="438">
        <v>49</v>
      </c>
    </row>
    <row r="71" spans="2:63" ht="12.75">
      <c r="B71" s="372" t="s">
        <v>240</v>
      </c>
      <c r="C71" s="373" t="s">
        <v>241</v>
      </c>
      <c r="D71" s="374"/>
      <c r="E71" s="443">
        <v>2156</v>
      </c>
      <c r="F71" s="438">
        <v>4</v>
      </c>
      <c r="G71" s="443">
        <v>14</v>
      </c>
      <c r="H71" s="443">
        <v>5</v>
      </c>
      <c r="I71" s="438">
        <v>65</v>
      </c>
      <c r="J71" s="438">
        <v>6</v>
      </c>
      <c r="K71" s="438">
        <v>0</v>
      </c>
      <c r="L71" s="438">
        <v>441</v>
      </c>
      <c r="M71" s="438">
        <v>43</v>
      </c>
      <c r="N71" s="438">
        <v>9</v>
      </c>
      <c r="O71" s="438">
        <v>4</v>
      </c>
      <c r="P71" s="438">
        <v>2</v>
      </c>
      <c r="Q71" s="438">
        <v>167</v>
      </c>
      <c r="R71" s="438">
        <v>51</v>
      </c>
      <c r="S71" s="438">
        <v>2</v>
      </c>
      <c r="T71" s="438">
        <v>9</v>
      </c>
      <c r="U71" s="438">
        <v>28</v>
      </c>
      <c r="V71" s="438">
        <v>82</v>
      </c>
      <c r="W71" s="438">
        <v>20</v>
      </c>
      <c r="X71" s="438">
        <v>11</v>
      </c>
      <c r="Y71" s="438">
        <v>7</v>
      </c>
      <c r="Z71" s="438">
        <v>5</v>
      </c>
      <c r="AA71" s="438">
        <v>22</v>
      </c>
      <c r="AB71" s="438">
        <v>0</v>
      </c>
      <c r="AC71" s="438">
        <v>21</v>
      </c>
      <c r="AD71" s="438">
        <v>29</v>
      </c>
      <c r="AE71" s="438">
        <v>101</v>
      </c>
      <c r="AF71" s="438">
        <v>36</v>
      </c>
      <c r="AG71" s="438">
        <v>4</v>
      </c>
      <c r="AH71" s="438">
        <v>18</v>
      </c>
      <c r="AI71" s="438">
        <v>10</v>
      </c>
      <c r="AJ71" s="438">
        <v>4</v>
      </c>
      <c r="AK71" s="438">
        <v>31</v>
      </c>
      <c r="AL71" s="438">
        <v>8</v>
      </c>
      <c r="AM71" s="438">
        <v>50</v>
      </c>
      <c r="AN71" s="438">
        <v>13</v>
      </c>
      <c r="AO71" s="438">
        <v>83</v>
      </c>
      <c r="AP71" s="438">
        <v>31</v>
      </c>
      <c r="AQ71" s="438">
        <v>8</v>
      </c>
      <c r="AR71" s="438">
        <v>34</v>
      </c>
      <c r="AS71" s="438">
        <v>21</v>
      </c>
      <c r="AT71" s="438">
        <v>28</v>
      </c>
      <c r="AU71" s="438">
        <v>36</v>
      </c>
      <c r="AV71" s="438">
        <v>1</v>
      </c>
      <c r="AW71" s="438">
        <v>2</v>
      </c>
      <c r="AX71" s="438">
        <v>14</v>
      </c>
      <c r="AY71" s="438">
        <v>9</v>
      </c>
      <c r="AZ71" s="438">
        <v>16</v>
      </c>
      <c r="BA71" s="438">
        <v>150</v>
      </c>
      <c r="BB71" s="438"/>
      <c r="BC71" s="438">
        <v>150</v>
      </c>
      <c r="BD71" s="438">
        <v>2</v>
      </c>
      <c r="BE71" s="438"/>
      <c r="BF71" s="438">
        <v>49</v>
      </c>
      <c r="BG71" s="438">
        <v>73</v>
      </c>
      <c r="BH71" s="438">
        <v>2</v>
      </c>
      <c r="BI71" s="438">
        <v>21</v>
      </c>
      <c r="BJ71" s="438">
        <v>6</v>
      </c>
      <c r="BK71" s="438">
        <v>98</v>
      </c>
    </row>
    <row r="72" spans="2:63" ht="12.75">
      <c r="B72" s="372" t="s">
        <v>240</v>
      </c>
      <c r="C72" s="373" t="s">
        <v>242</v>
      </c>
      <c r="D72" s="374"/>
      <c r="E72" s="443">
        <v>562</v>
      </c>
      <c r="F72" s="438">
        <v>0</v>
      </c>
      <c r="G72" s="443">
        <v>2</v>
      </c>
      <c r="H72" s="443">
        <v>3</v>
      </c>
      <c r="I72" s="438">
        <v>23</v>
      </c>
      <c r="J72" s="438">
        <v>1</v>
      </c>
      <c r="K72" s="438">
        <v>0</v>
      </c>
      <c r="L72" s="438">
        <v>81</v>
      </c>
      <c r="M72" s="438">
        <v>17</v>
      </c>
      <c r="N72" s="438">
        <v>1</v>
      </c>
      <c r="O72" s="438">
        <v>1</v>
      </c>
      <c r="P72" s="438">
        <v>0</v>
      </c>
      <c r="Q72" s="438">
        <v>27</v>
      </c>
      <c r="R72" s="438">
        <v>3</v>
      </c>
      <c r="S72" s="438">
        <v>0</v>
      </c>
      <c r="T72" s="438">
        <v>10</v>
      </c>
      <c r="U72" s="438">
        <v>21</v>
      </c>
      <c r="V72" s="438">
        <v>14</v>
      </c>
      <c r="W72" s="438">
        <v>2</v>
      </c>
      <c r="X72" s="438">
        <v>1</v>
      </c>
      <c r="Y72" s="438">
        <v>3</v>
      </c>
      <c r="Z72" s="438">
        <v>2</v>
      </c>
      <c r="AA72" s="438">
        <v>2</v>
      </c>
      <c r="AB72" s="438">
        <v>1</v>
      </c>
      <c r="AC72" s="438">
        <v>1</v>
      </c>
      <c r="AD72" s="438">
        <v>3</v>
      </c>
      <c r="AE72" s="438">
        <v>15</v>
      </c>
      <c r="AF72" s="438">
        <v>11</v>
      </c>
      <c r="AG72" s="438">
        <v>0</v>
      </c>
      <c r="AH72" s="438">
        <v>9</v>
      </c>
      <c r="AI72" s="438">
        <v>6</v>
      </c>
      <c r="AJ72" s="438">
        <v>2</v>
      </c>
      <c r="AK72" s="438">
        <v>5</v>
      </c>
      <c r="AL72" s="438">
        <v>1</v>
      </c>
      <c r="AM72" s="438">
        <v>1</v>
      </c>
      <c r="AN72" s="438">
        <v>13</v>
      </c>
      <c r="AO72" s="438">
        <v>8</v>
      </c>
      <c r="AP72" s="438">
        <v>6</v>
      </c>
      <c r="AQ72" s="438">
        <v>8</v>
      </c>
      <c r="AR72" s="438">
        <v>6</v>
      </c>
      <c r="AS72" s="438">
        <v>2</v>
      </c>
      <c r="AT72" s="438">
        <v>13</v>
      </c>
      <c r="AU72" s="438">
        <v>6</v>
      </c>
      <c r="AV72" s="438">
        <v>0</v>
      </c>
      <c r="AW72" s="438">
        <v>2</v>
      </c>
      <c r="AX72" s="438">
        <v>0</v>
      </c>
      <c r="AY72" s="438">
        <v>3</v>
      </c>
      <c r="AZ72" s="438">
        <v>6</v>
      </c>
      <c r="BA72" s="438">
        <v>30</v>
      </c>
      <c r="BB72" s="438"/>
      <c r="BC72" s="438">
        <v>149</v>
      </c>
      <c r="BD72" s="438">
        <v>0</v>
      </c>
      <c r="BE72" s="438"/>
      <c r="BF72" s="438">
        <v>7</v>
      </c>
      <c r="BG72" s="438">
        <v>21</v>
      </c>
      <c r="BH72" s="438">
        <v>1</v>
      </c>
      <c r="BI72" s="438">
        <v>5</v>
      </c>
      <c r="BJ72" s="438">
        <v>5</v>
      </c>
      <c r="BK72" s="438">
        <v>2</v>
      </c>
    </row>
    <row r="73" spans="2:63" ht="12.75">
      <c r="B73" s="372" t="s">
        <v>243</v>
      </c>
      <c r="C73" s="373" t="s">
        <v>244</v>
      </c>
      <c r="D73" s="374"/>
      <c r="E73" s="443">
        <v>2171</v>
      </c>
      <c r="F73" s="438">
        <v>8</v>
      </c>
      <c r="G73" s="443">
        <v>16</v>
      </c>
      <c r="H73" s="443">
        <v>4</v>
      </c>
      <c r="I73" s="438">
        <v>17</v>
      </c>
      <c r="J73" s="438">
        <v>1</v>
      </c>
      <c r="K73" s="438">
        <v>0</v>
      </c>
      <c r="L73" s="438">
        <v>104</v>
      </c>
      <c r="M73" s="438">
        <v>13</v>
      </c>
      <c r="N73" s="438">
        <v>22</v>
      </c>
      <c r="O73" s="438">
        <v>14</v>
      </c>
      <c r="P73" s="438">
        <v>3</v>
      </c>
      <c r="Q73" s="438">
        <v>211</v>
      </c>
      <c r="R73" s="438">
        <v>89</v>
      </c>
      <c r="S73" s="438">
        <v>0</v>
      </c>
      <c r="T73" s="438">
        <v>3</v>
      </c>
      <c r="U73" s="438">
        <v>19</v>
      </c>
      <c r="V73" s="438">
        <v>39</v>
      </c>
      <c r="W73" s="438">
        <v>14</v>
      </c>
      <c r="X73" s="438">
        <v>7</v>
      </c>
      <c r="Y73" s="438">
        <v>7</v>
      </c>
      <c r="Z73" s="438">
        <v>10</v>
      </c>
      <c r="AA73" s="438">
        <v>8</v>
      </c>
      <c r="AB73" s="438">
        <v>4</v>
      </c>
      <c r="AC73" s="438">
        <v>97</v>
      </c>
      <c r="AD73" s="438">
        <v>35</v>
      </c>
      <c r="AE73" s="438">
        <v>52</v>
      </c>
      <c r="AF73" s="438">
        <v>19</v>
      </c>
      <c r="AG73" s="438">
        <v>4</v>
      </c>
      <c r="AH73" s="438">
        <v>5</v>
      </c>
      <c r="AI73" s="438">
        <v>3</v>
      </c>
      <c r="AJ73" s="438">
        <v>1</v>
      </c>
      <c r="AK73" s="438">
        <v>10</v>
      </c>
      <c r="AL73" s="438">
        <v>9</v>
      </c>
      <c r="AM73" s="438">
        <v>87</v>
      </c>
      <c r="AN73" s="438">
        <v>2</v>
      </c>
      <c r="AO73" s="438">
        <v>123</v>
      </c>
      <c r="AP73" s="438">
        <v>221</v>
      </c>
      <c r="AQ73" s="438">
        <v>1</v>
      </c>
      <c r="AR73" s="438">
        <v>29</v>
      </c>
      <c r="AS73" s="438">
        <v>2</v>
      </c>
      <c r="AT73" s="438">
        <v>6</v>
      </c>
      <c r="AU73" s="438">
        <v>110</v>
      </c>
      <c r="AV73" s="438">
        <v>0</v>
      </c>
      <c r="AW73" s="438">
        <v>6</v>
      </c>
      <c r="AX73" s="438">
        <v>53</v>
      </c>
      <c r="AY73" s="438">
        <v>2</v>
      </c>
      <c r="AZ73" s="438">
        <v>25</v>
      </c>
      <c r="BA73" s="438">
        <v>62</v>
      </c>
      <c r="BB73" s="438"/>
      <c r="BC73" s="438">
        <v>81</v>
      </c>
      <c r="BD73" s="438">
        <v>0</v>
      </c>
      <c r="BE73" s="438"/>
      <c r="BF73" s="438">
        <v>283</v>
      </c>
      <c r="BG73" s="438">
        <v>28</v>
      </c>
      <c r="BH73" s="438">
        <v>17</v>
      </c>
      <c r="BI73" s="438">
        <v>6</v>
      </c>
      <c r="BJ73" s="438">
        <v>0</v>
      </c>
      <c r="BK73" s="438">
        <v>179</v>
      </c>
    </row>
    <row r="74" spans="2:63" ht="12.75">
      <c r="B74" s="372" t="s">
        <v>245</v>
      </c>
      <c r="C74" s="373" t="s">
        <v>246</v>
      </c>
      <c r="D74" s="374"/>
      <c r="E74" s="443">
        <v>972</v>
      </c>
      <c r="F74" s="438">
        <v>2</v>
      </c>
      <c r="G74" s="443">
        <v>2</v>
      </c>
      <c r="H74" s="443">
        <v>6</v>
      </c>
      <c r="I74" s="438">
        <v>33</v>
      </c>
      <c r="J74" s="438">
        <v>1</v>
      </c>
      <c r="K74" s="438">
        <v>0</v>
      </c>
      <c r="L74" s="438">
        <v>250</v>
      </c>
      <c r="M74" s="438">
        <v>14</v>
      </c>
      <c r="N74" s="438">
        <v>4</v>
      </c>
      <c r="O74" s="438">
        <v>1</v>
      </c>
      <c r="P74" s="438">
        <v>0</v>
      </c>
      <c r="Q74" s="438">
        <v>38</v>
      </c>
      <c r="R74" s="438">
        <v>14</v>
      </c>
      <c r="S74" s="438">
        <v>1</v>
      </c>
      <c r="T74" s="438">
        <v>11</v>
      </c>
      <c r="U74" s="438">
        <v>10</v>
      </c>
      <c r="V74" s="438">
        <v>16</v>
      </c>
      <c r="W74" s="438">
        <v>9</v>
      </c>
      <c r="X74" s="438">
        <v>3</v>
      </c>
      <c r="Y74" s="438">
        <v>3</v>
      </c>
      <c r="Z74" s="438">
        <v>3</v>
      </c>
      <c r="AA74" s="438">
        <v>3</v>
      </c>
      <c r="AB74" s="438">
        <v>0</v>
      </c>
      <c r="AC74" s="438">
        <v>9</v>
      </c>
      <c r="AD74" s="438">
        <v>8</v>
      </c>
      <c r="AE74" s="438">
        <v>23</v>
      </c>
      <c r="AF74" s="438">
        <v>16</v>
      </c>
      <c r="AG74" s="438">
        <v>0</v>
      </c>
      <c r="AH74" s="438">
        <v>4</v>
      </c>
      <c r="AI74" s="438">
        <v>11</v>
      </c>
      <c r="AJ74" s="438">
        <v>4</v>
      </c>
      <c r="AK74" s="438">
        <v>7</v>
      </c>
      <c r="AL74" s="438">
        <v>2</v>
      </c>
      <c r="AM74" s="438">
        <v>14</v>
      </c>
      <c r="AN74" s="438">
        <v>11</v>
      </c>
      <c r="AO74" s="438">
        <v>21</v>
      </c>
      <c r="AP74" s="438">
        <v>9</v>
      </c>
      <c r="AQ74" s="438">
        <v>6</v>
      </c>
      <c r="AR74" s="438">
        <v>19</v>
      </c>
      <c r="AS74" s="438">
        <v>2</v>
      </c>
      <c r="AT74" s="438">
        <v>29</v>
      </c>
      <c r="AU74" s="438">
        <v>6</v>
      </c>
      <c r="AV74" s="438">
        <v>1</v>
      </c>
      <c r="AW74" s="438">
        <v>2</v>
      </c>
      <c r="AX74" s="438">
        <v>2</v>
      </c>
      <c r="AY74" s="438">
        <v>1</v>
      </c>
      <c r="AZ74" s="438">
        <v>4</v>
      </c>
      <c r="BA74" s="438">
        <v>39</v>
      </c>
      <c r="BB74" s="438"/>
      <c r="BC74" s="438">
        <v>33</v>
      </c>
      <c r="BD74" s="438">
        <v>1</v>
      </c>
      <c r="BE74" s="438"/>
      <c r="BF74" s="438">
        <v>10</v>
      </c>
      <c r="BG74" s="438">
        <v>188</v>
      </c>
      <c r="BH74" s="438">
        <v>0</v>
      </c>
      <c r="BI74" s="438">
        <v>3</v>
      </c>
      <c r="BJ74" s="438">
        <v>1</v>
      </c>
      <c r="BK74" s="438">
        <v>62</v>
      </c>
    </row>
    <row r="75" spans="2:63" ht="12.75">
      <c r="B75" s="372" t="s">
        <v>247</v>
      </c>
      <c r="C75" s="373" t="s">
        <v>248</v>
      </c>
      <c r="D75" s="374"/>
      <c r="E75" s="443">
        <v>2657</v>
      </c>
      <c r="F75" s="438">
        <v>13</v>
      </c>
      <c r="G75" s="443">
        <v>7</v>
      </c>
      <c r="H75" s="443">
        <v>5</v>
      </c>
      <c r="I75" s="438">
        <v>43</v>
      </c>
      <c r="J75" s="438">
        <v>4</v>
      </c>
      <c r="K75" s="438">
        <v>0</v>
      </c>
      <c r="L75" s="438">
        <v>209</v>
      </c>
      <c r="M75" s="438">
        <v>42</v>
      </c>
      <c r="N75" s="438">
        <v>10</v>
      </c>
      <c r="O75" s="438">
        <v>3</v>
      </c>
      <c r="P75" s="438">
        <v>0</v>
      </c>
      <c r="Q75" s="438">
        <v>168</v>
      </c>
      <c r="R75" s="438">
        <v>46</v>
      </c>
      <c r="S75" s="438">
        <v>1</v>
      </c>
      <c r="T75" s="438">
        <v>9</v>
      </c>
      <c r="U75" s="438">
        <v>16</v>
      </c>
      <c r="V75" s="438">
        <v>339</v>
      </c>
      <c r="W75" s="438">
        <v>67</v>
      </c>
      <c r="X75" s="438">
        <v>58</v>
      </c>
      <c r="Y75" s="438">
        <v>13</v>
      </c>
      <c r="Z75" s="438">
        <v>5</v>
      </c>
      <c r="AA75" s="438">
        <v>14</v>
      </c>
      <c r="AB75" s="438">
        <v>2</v>
      </c>
      <c r="AC75" s="438">
        <v>28</v>
      </c>
      <c r="AD75" s="438">
        <v>22</v>
      </c>
      <c r="AE75" s="438">
        <v>228</v>
      </c>
      <c r="AF75" s="438">
        <v>144</v>
      </c>
      <c r="AG75" s="438">
        <v>2</v>
      </c>
      <c r="AH75" s="438">
        <v>34</v>
      </c>
      <c r="AI75" s="438">
        <v>6</v>
      </c>
      <c r="AJ75" s="438">
        <v>17</v>
      </c>
      <c r="AK75" s="438">
        <v>8</v>
      </c>
      <c r="AL75" s="438">
        <v>3</v>
      </c>
      <c r="AM75" s="438">
        <v>57</v>
      </c>
      <c r="AN75" s="438">
        <v>7</v>
      </c>
      <c r="AO75" s="438">
        <v>107</v>
      </c>
      <c r="AP75" s="438">
        <v>35</v>
      </c>
      <c r="AQ75" s="438">
        <v>25</v>
      </c>
      <c r="AR75" s="438">
        <v>85</v>
      </c>
      <c r="AS75" s="438">
        <v>7</v>
      </c>
      <c r="AT75" s="438">
        <v>21</v>
      </c>
      <c r="AU75" s="438">
        <v>45</v>
      </c>
      <c r="AV75" s="438">
        <v>6</v>
      </c>
      <c r="AW75" s="438">
        <v>4</v>
      </c>
      <c r="AX75" s="438">
        <v>11</v>
      </c>
      <c r="AY75" s="438">
        <v>21</v>
      </c>
      <c r="AZ75" s="438">
        <v>20</v>
      </c>
      <c r="BA75" s="438">
        <v>113</v>
      </c>
      <c r="BB75" s="438"/>
      <c r="BC75" s="438">
        <v>61</v>
      </c>
      <c r="BD75" s="438">
        <v>1</v>
      </c>
      <c r="BE75" s="438"/>
      <c r="BF75" s="438">
        <v>48</v>
      </c>
      <c r="BG75" s="438">
        <v>40</v>
      </c>
      <c r="BH75" s="438">
        <v>0</v>
      </c>
      <c r="BI75" s="438">
        <v>154</v>
      </c>
      <c r="BJ75" s="438">
        <v>1</v>
      </c>
      <c r="BK75" s="438">
        <v>222</v>
      </c>
    </row>
    <row r="76" spans="2:63" ht="12.75">
      <c r="B76" s="375" t="s">
        <v>249</v>
      </c>
      <c r="C76" s="376" t="s">
        <v>250</v>
      </c>
      <c r="D76" s="377"/>
      <c r="E76" s="151">
        <v>754</v>
      </c>
      <c r="F76" s="150">
        <v>1</v>
      </c>
      <c r="G76" s="151">
        <v>5</v>
      </c>
      <c r="H76" s="151">
        <v>0</v>
      </c>
      <c r="I76" s="150">
        <v>12</v>
      </c>
      <c r="J76" s="150">
        <v>2</v>
      </c>
      <c r="K76" s="150">
        <v>0</v>
      </c>
      <c r="L76" s="150">
        <v>47</v>
      </c>
      <c r="M76" s="150">
        <v>12</v>
      </c>
      <c r="N76" s="150">
        <v>6</v>
      </c>
      <c r="O76" s="150">
        <v>3</v>
      </c>
      <c r="P76" s="150">
        <v>1</v>
      </c>
      <c r="Q76" s="150">
        <v>50</v>
      </c>
      <c r="R76" s="150">
        <v>18</v>
      </c>
      <c r="S76" s="150">
        <v>0</v>
      </c>
      <c r="T76" s="150">
        <v>1</v>
      </c>
      <c r="U76" s="150">
        <v>5</v>
      </c>
      <c r="V76" s="150">
        <v>19</v>
      </c>
      <c r="W76" s="150">
        <v>11</v>
      </c>
      <c r="X76" s="150">
        <v>5</v>
      </c>
      <c r="Y76" s="150">
        <v>2</v>
      </c>
      <c r="Z76" s="150">
        <v>3</v>
      </c>
      <c r="AA76" s="150">
        <v>9</v>
      </c>
      <c r="AB76" s="150">
        <v>0</v>
      </c>
      <c r="AC76" s="150">
        <v>21</v>
      </c>
      <c r="AD76" s="150">
        <v>10</v>
      </c>
      <c r="AE76" s="150">
        <v>28</v>
      </c>
      <c r="AF76" s="150">
        <v>8</v>
      </c>
      <c r="AG76" s="150">
        <v>2</v>
      </c>
      <c r="AH76" s="150">
        <v>7</v>
      </c>
      <c r="AI76" s="150">
        <v>3</v>
      </c>
      <c r="AJ76" s="150">
        <v>1</v>
      </c>
      <c r="AK76" s="150">
        <v>2</v>
      </c>
      <c r="AL76" s="150">
        <v>3</v>
      </c>
      <c r="AM76" s="150">
        <v>28</v>
      </c>
      <c r="AN76" s="150">
        <v>2</v>
      </c>
      <c r="AO76" s="150">
        <v>36</v>
      </c>
      <c r="AP76" s="150">
        <v>43</v>
      </c>
      <c r="AQ76" s="150">
        <v>1</v>
      </c>
      <c r="AR76" s="150">
        <v>49</v>
      </c>
      <c r="AS76" s="150">
        <v>2</v>
      </c>
      <c r="AT76" s="150">
        <v>5</v>
      </c>
      <c r="AU76" s="150">
        <v>63</v>
      </c>
      <c r="AV76" s="150">
        <v>0</v>
      </c>
      <c r="AW76" s="150">
        <v>0</v>
      </c>
      <c r="AX76" s="150">
        <v>12</v>
      </c>
      <c r="AY76" s="150">
        <v>2</v>
      </c>
      <c r="AZ76" s="150">
        <v>11</v>
      </c>
      <c r="BA76" s="150">
        <v>28</v>
      </c>
      <c r="BB76" s="150"/>
      <c r="BC76" s="150">
        <v>12</v>
      </c>
      <c r="BD76" s="150">
        <v>0</v>
      </c>
      <c r="BE76" s="150"/>
      <c r="BF76" s="150">
        <v>52</v>
      </c>
      <c r="BG76" s="150">
        <v>6</v>
      </c>
      <c r="BH76" s="150">
        <v>52</v>
      </c>
      <c r="BI76" s="150">
        <v>10</v>
      </c>
      <c r="BJ76" s="150">
        <v>0</v>
      </c>
      <c r="BK76" s="150">
        <v>43</v>
      </c>
    </row>
    <row r="77" spans="2:63" ht="13.5" thickBot="1">
      <c r="B77" s="2"/>
      <c r="C77" s="378"/>
      <c r="D77" s="379"/>
      <c r="E77" s="450"/>
      <c r="F77" s="145"/>
      <c r="G77" s="450"/>
      <c r="H77" s="451"/>
      <c r="I77" s="145"/>
      <c r="J77" s="145"/>
      <c r="K77" s="145"/>
      <c r="L77" s="145"/>
      <c r="M77" s="145"/>
      <c r="N77" s="145"/>
      <c r="O77" s="145"/>
      <c r="P77" s="145"/>
      <c r="Q77" s="145"/>
      <c r="R77" s="145"/>
      <c r="S77" s="145"/>
      <c r="T77" s="145"/>
      <c r="U77" s="145"/>
      <c r="V77" s="145"/>
      <c r="W77" s="145"/>
      <c r="X77" s="145"/>
      <c r="Y77" s="452"/>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452"/>
      <c r="BB77" s="145"/>
      <c r="BC77" s="145"/>
      <c r="BD77" s="145"/>
      <c r="BE77" s="145"/>
      <c r="BF77" s="145"/>
      <c r="BG77" s="145"/>
      <c r="BH77" s="145"/>
      <c r="BI77" s="145"/>
      <c r="BJ77" s="145"/>
      <c r="BK77" s="145"/>
    </row>
    <row r="78" spans="2:63" ht="13.5" thickBot="1">
      <c r="B78" s="380"/>
      <c r="C78" s="381" t="s">
        <v>251</v>
      </c>
      <c r="D78" s="379"/>
      <c r="E78" s="449">
        <v>119332</v>
      </c>
      <c r="F78" s="449">
        <v>352</v>
      </c>
      <c r="G78" s="449">
        <v>883</v>
      </c>
      <c r="H78" s="449">
        <v>189</v>
      </c>
      <c r="I78" s="449">
        <v>1926</v>
      </c>
      <c r="J78" s="449">
        <v>597</v>
      </c>
      <c r="K78" s="449">
        <v>0</v>
      </c>
      <c r="L78" s="449">
        <v>16818</v>
      </c>
      <c r="M78" s="449">
        <v>1411</v>
      </c>
      <c r="N78" s="449">
        <v>978</v>
      </c>
      <c r="O78" s="449">
        <v>342</v>
      </c>
      <c r="P78" s="449">
        <v>72</v>
      </c>
      <c r="Q78" s="449">
        <v>9892</v>
      </c>
      <c r="R78" s="449">
        <v>3232</v>
      </c>
      <c r="S78" s="449">
        <v>49</v>
      </c>
      <c r="T78" s="449">
        <v>389</v>
      </c>
      <c r="U78" s="449">
        <v>608</v>
      </c>
      <c r="V78" s="449">
        <v>5371</v>
      </c>
      <c r="W78" s="449">
        <v>1701</v>
      </c>
      <c r="X78" s="449">
        <v>845</v>
      </c>
      <c r="Y78" s="449">
        <v>601</v>
      </c>
      <c r="Z78" s="449">
        <v>714</v>
      </c>
      <c r="AA78" s="449">
        <v>1144</v>
      </c>
      <c r="AB78" s="449">
        <v>147</v>
      </c>
      <c r="AC78" s="449">
        <v>1812</v>
      </c>
      <c r="AD78" s="449">
        <v>2186</v>
      </c>
      <c r="AE78" s="449">
        <v>5802</v>
      </c>
      <c r="AF78" s="449">
        <v>1822</v>
      </c>
      <c r="AG78" s="449">
        <v>577</v>
      </c>
      <c r="AH78" s="449">
        <v>1315</v>
      </c>
      <c r="AI78" s="449">
        <v>261</v>
      </c>
      <c r="AJ78" s="449">
        <v>388</v>
      </c>
      <c r="AK78" s="449">
        <v>677</v>
      </c>
      <c r="AL78" s="449">
        <v>317</v>
      </c>
      <c r="AM78" s="449">
        <v>4868</v>
      </c>
      <c r="AN78" s="449">
        <v>465</v>
      </c>
      <c r="AO78" s="449">
        <v>7767</v>
      </c>
      <c r="AP78" s="449">
        <v>3312</v>
      </c>
      <c r="AQ78" s="449">
        <v>364</v>
      </c>
      <c r="AR78" s="449">
        <v>2976</v>
      </c>
      <c r="AS78" s="449">
        <v>750</v>
      </c>
      <c r="AT78" s="449">
        <v>945</v>
      </c>
      <c r="AU78" s="449">
        <v>3529</v>
      </c>
      <c r="AV78" s="449">
        <v>363</v>
      </c>
      <c r="AW78" s="449">
        <v>283</v>
      </c>
      <c r="AX78" s="449">
        <v>1067</v>
      </c>
      <c r="AY78" s="449">
        <v>304</v>
      </c>
      <c r="AZ78" s="449">
        <v>1424</v>
      </c>
      <c r="BA78" s="449">
        <v>9152</v>
      </c>
      <c r="BB78" s="449">
        <v>0</v>
      </c>
      <c r="BC78" s="449">
        <v>2762</v>
      </c>
      <c r="BD78" s="449">
        <v>47</v>
      </c>
      <c r="BE78" s="449">
        <v>0</v>
      </c>
      <c r="BF78" s="449">
        <v>3282</v>
      </c>
      <c r="BG78" s="449">
        <v>2533</v>
      </c>
      <c r="BH78" s="449">
        <v>243</v>
      </c>
      <c r="BI78" s="449">
        <v>1389</v>
      </c>
      <c r="BJ78" s="449">
        <v>85</v>
      </c>
      <c r="BK78" s="449">
        <v>8004</v>
      </c>
    </row>
    <row r="79" spans="2:63" ht="12.75">
      <c r="B79" s="148"/>
      <c r="C79" s="38"/>
      <c r="D79" s="205"/>
      <c r="E79" s="314"/>
      <c r="F79" s="314"/>
      <c r="G79" s="314"/>
      <c r="H79" s="314"/>
      <c r="I79" s="314"/>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c r="AM79" s="314"/>
      <c r="AN79" s="314"/>
      <c r="AO79" s="314"/>
      <c r="AP79" s="314"/>
      <c r="AQ79" s="314"/>
      <c r="AR79" s="314"/>
      <c r="AS79" s="314"/>
      <c r="AT79" s="314"/>
      <c r="AU79" s="314"/>
      <c r="AV79" s="314"/>
      <c r="AW79" s="314"/>
      <c r="AX79" s="314"/>
      <c r="AY79" s="314"/>
      <c r="AZ79" s="314"/>
      <c r="BA79" s="314"/>
      <c r="BB79" s="314"/>
      <c r="BC79" s="314"/>
      <c r="BD79" s="314"/>
      <c r="BE79" s="314"/>
      <c r="BF79" s="314"/>
      <c r="BG79" s="314"/>
      <c r="BH79" s="314"/>
      <c r="BI79" s="314"/>
      <c r="BJ79" s="314"/>
      <c r="BK79" s="314"/>
    </row>
    <row r="80" spans="2:63">
      <c r="B80" s="70" t="s">
        <v>252</v>
      </c>
      <c r="C80" s="76"/>
      <c r="D80" s="76"/>
      <c r="E80" s="76"/>
      <c r="G80" s="76"/>
      <c r="H80" s="76"/>
      <c r="I80" s="76"/>
      <c r="J80" s="76"/>
      <c r="K80" s="76"/>
      <c r="L80" s="76"/>
      <c r="M80" s="76"/>
      <c r="N80" s="76"/>
      <c r="O80" s="76"/>
    </row>
    <row r="81" spans="2:63">
      <c r="B81" s="26" t="s">
        <v>72</v>
      </c>
      <c r="C81" s="76"/>
      <c r="D81" s="76"/>
      <c r="E81" s="76"/>
      <c r="F81" s="402"/>
      <c r="G81" s="403"/>
      <c r="H81" s="76"/>
      <c r="I81" s="76"/>
      <c r="J81" s="76"/>
      <c r="K81" s="76"/>
      <c r="L81" s="76"/>
      <c r="M81" s="76"/>
      <c r="N81" s="76"/>
      <c r="O81" s="76"/>
      <c r="P81" s="154"/>
      <c r="Q81" s="154"/>
      <c r="R81" s="154"/>
      <c r="S81" s="154"/>
      <c r="T81" s="154"/>
      <c r="U81" s="154"/>
      <c r="V81" s="154"/>
      <c r="W81" s="154"/>
      <c r="X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B81" s="154"/>
      <c r="BC81" s="154"/>
      <c r="BD81" s="154"/>
      <c r="BE81" s="154"/>
      <c r="BF81" s="154"/>
      <c r="BG81" s="154"/>
      <c r="BH81" s="154"/>
      <c r="BI81" s="154"/>
      <c r="BJ81" s="154"/>
      <c r="BK81" s="154"/>
    </row>
    <row r="82" spans="2:63">
      <c r="B82" s="70" t="s">
        <v>46</v>
      </c>
      <c r="C82" s="76"/>
      <c r="D82" s="76"/>
      <c r="E82" s="76"/>
      <c r="F82" s="154"/>
      <c r="G82" s="76"/>
      <c r="H82" s="76"/>
      <c r="I82" s="76"/>
      <c r="J82" s="76"/>
      <c r="K82" s="76"/>
      <c r="L82" s="76"/>
      <c r="M82" s="76"/>
      <c r="N82" s="76"/>
      <c r="O82" s="76"/>
      <c r="P82" s="154"/>
      <c r="Q82" s="154"/>
      <c r="R82" s="154"/>
      <c r="S82" s="154"/>
      <c r="T82" s="154"/>
      <c r="U82" s="154"/>
      <c r="V82" s="154"/>
      <c r="W82" s="154"/>
      <c r="X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B82" s="154"/>
      <c r="BC82" s="154"/>
      <c r="BD82" s="154"/>
      <c r="BE82" s="154"/>
      <c r="BF82" s="154"/>
      <c r="BG82" s="154"/>
      <c r="BH82" s="154"/>
      <c r="BI82" s="154"/>
      <c r="BJ82" s="154"/>
      <c r="BK82" s="154"/>
    </row>
    <row r="83" spans="2:63">
      <c r="B83" s="21" t="s">
        <v>37</v>
      </c>
      <c r="C83" s="292"/>
      <c r="D83" s="292"/>
      <c r="E83" s="292"/>
      <c r="G83" s="292"/>
      <c r="H83" s="292"/>
      <c r="I83" s="292"/>
      <c r="J83" s="292"/>
      <c r="K83" s="292"/>
      <c r="L83" s="292"/>
      <c r="M83" s="292"/>
      <c r="N83" s="292"/>
      <c r="O83" s="292"/>
    </row>
    <row r="84" spans="2:63">
      <c r="E84" s="154"/>
      <c r="G84" s="154"/>
    </row>
  </sheetData>
  <sheetProtection algorithmName="SHA-512" hashValue="kibsGdratLpSke2IEFVgbSvPBGQC4FxvsICRm6bYk+p7lo7vMBI6H0Hgxt9hziyjZZ9nkVzDwW/tbER7gysDQQ==" saltValue="jTA7JLHeNRVMsynZHzo2vg==" spinCount="100000" sheet="1" objects="1" scenarios="1" autoFilter="0"/>
  <hyperlinks>
    <hyperlink ref="B2" location="TABLE_OF_CONTENTS" display="Return to Table of Contents" xr:uid="{00000000-0004-0000-0600-000000000000}"/>
  </hyperlinks>
  <pageMargins left="0.7" right="0.7" top="0.75" bottom="0.75" header="0.3" footer="0.3"/>
  <pageSetup pageOrder="overThenDown" orientation="landscape"/>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CQ1114"/>
  <sheetViews>
    <sheetView showGridLines="0" zoomScaleNormal="100" workbookViewId="0">
      <selection activeCell="B2" sqref="B2"/>
    </sheetView>
  </sheetViews>
  <sheetFormatPr defaultColWidth="9.28515625" defaultRowHeight="12.75"/>
  <cols>
    <col min="1" max="1" width="5.5703125" style="37" customWidth="1"/>
    <col min="2" max="2" width="18.140625" style="37" customWidth="1"/>
    <col min="3" max="3" width="62" style="138" customWidth="1"/>
    <col min="4" max="4" width="1.5703125" style="139" customWidth="1"/>
    <col min="5" max="5" width="15.28515625" style="37" customWidth="1"/>
    <col min="6" max="6" width="11.28515625" style="37" customWidth="1"/>
    <col min="7" max="7" width="9.5703125" style="37" customWidth="1"/>
    <col min="8" max="8" width="8.7109375" style="37" customWidth="1"/>
    <col min="9" max="9" width="10.28515625" style="37" customWidth="1"/>
    <col min="10" max="10" width="11.28515625" style="37" customWidth="1"/>
    <col min="11" max="11" width="11.7109375" style="37" customWidth="1"/>
    <col min="12" max="12" width="13.7109375" style="37" customWidth="1"/>
    <col min="13" max="13" width="11.5703125" style="37" customWidth="1"/>
    <col min="14" max="14" width="13" style="37" customWidth="1"/>
    <col min="15" max="15" width="10.7109375" style="37" customWidth="1"/>
    <col min="16" max="16" width="10.5703125" style="37" customWidth="1"/>
    <col min="17" max="17" width="9.140625" style="37" customWidth="1"/>
    <col min="18" max="18" width="9.28515625" style="37" customWidth="1"/>
    <col min="19" max="19" width="7.28515625" style="37" customWidth="1"/>
    <col min="20" max="20" width="7.28515625" style="37" bestFit="1" customWidth="1"/>
    <col min="21" max="21" width="8.140625" style="37" customWidth="1"/>
    <col min="22" max="22" width="9.28515625" style="37" customWidth="1"/>
    <col min="23" max="23" width="11.5703125" style="37" customWidth="1"/>
    <col min="24" max="24" width="11" style="37" customWidth="1"/>
    <col min="25" max="25" width="10.42578125" style="37" customWidth="1"/>
    <col min="26" max="26" width="10.5703125" style="37" customWidth="1"/>
    <col min="27" max="27" width="14.28515625" style="37" customWidth="1"/>
    <col min="28" max="28" width="15.7109375" style="37" customWidth="1"/>
    <col min="29" max="29" width="11.7109375" style="37" customWidth="1"/>
    <col min="30" max="30" width="16.85546875" style="37" customWidth="1"/>
    <col min="31" max="31" width="12.5703125" style="37" customWidth="1"/>
    <col min="32" max="32" width="12.7109375" style="37" customWidth="1"/>
    <col min="33" max="33" width="12" style="37" customWidth="1"/>
    <col min="34" max="34" width="10.5703125" style="37" bestFit="1" customWidth="1"/>
    <col min="35" max="35" width="10.7109375" style="37" customWidth="1"/>
    <col min="36" max="36" width="11.28515625" style="37" customWidth="1"/>
    <col min="37" max="37" width="9.28515625" style="37" bestFit="1" customWidth="1"/>
    <col min="38" max="38" width="12.28515625" style="37" customWidth="1"/>
    <col min="39" max="39" width="10.28515625" style="37" bestFit="1" customWidth="1"/>
    <col min="40" max="40" width="10.5703125" style="37" bestFit="1" customWidth="1"/>
    <col min="41" max="41" width="9.7109375" style="37" customWidth="1"/>
    <col min="42" max="42" width="12.7109375" style="37" customWidth="1"/>
    <col min="43" max="43" width="10.28515625" style="37" customWidth="1"/>
    <col min="44" max="44" width="11.7109375" style="37" customWidth="1"/>
    <col min="45" max="45" width="12.7109375" style="37" customWidth="1"/>
    <col min="46" max="46" width="15.140625" style="37" customWidth="1"/>
    <col min="47" max="47" width="15.7109375" style="37" customWidth="1"/>
    <col min="48" max="48" width="8.28515625" style="37" customWidth="1"/>
    <col min="49" max="49" width="10.28515625" style="37" customWidth="1"/>
    <col min="50" max="50" width="11" style="37" customWidth="1"/>
    <col min="51" max="51" width="12.5703125" style="37" customWidth="1"/>
    <col min="52" max="52" width="12.28515625" style="37" customWidth="1"/>
    <col min="53" max="53" width="18.28515625" style="37" customWidth="1"/>
    <col min="54" max="54" width="12" style="37" customWidth="1"/>
    <col min="55" max="55" width="9.28515625" style="37" customWidth="1"/>
    <col min="56" max="56" width="13.28515625" style="37" bestFit="1" customWidth="1"/>
    <col min="57" max="57" width="11.5703125" style="37" bestFit="1" customWidth="1"/>
    <col min="58" max="58" width="13.7109375" style="37" customWidth="1"/>
    <col min="59" max="59" width="9.85546875" style="37" customWidth="1"/>
    <col min="60" max="60" width="12" style="37" customWidth="1"/>
    <col min="61" max="62" width="14.28515625" style="37" bestFit="1" customWidth="1"/>
    <col min="63" max="63" width="8.5703125" style="140" bestFit="1" customWidth="1"/>
    <col min="64" max="64" width="7.28515625" style="140" bestFit="1" customWidth="1"/>
    <col min="65" max="65" width="8.28515625" style="140" bestFit="1" customWidth="1"/>
    <col min="66" max="66" width="11.5703125" style="140" bestFit="1" customWidth="1"/>
    <col min="67" max="67" width="8.28515625" style="140" bestFit="1" customWidth="1"/>
    <col min="68" max="68" width="10.28515625" style="140" bestFit="1" customWidth="1"/>
    <col min="69" max="69" width="9.5703125" style="140" bestFit="1" customWidth="1"/>
    <col min="70" max="70" width="8.5703125" style="140" bestFit="1" customWidth="1"/>
    <col min="71" max="88" width="9.28515625" style="37" customWidth="1"/>
    <col min="89" max="95" width="9.28515625" style="53" customWidth="1"/>
    <col min="96" max="96" width="9.28515625" style="37" customWidth="1"/>
    <col min="97" max="16384" width="9.28515625" style="37"/>
  </cols>
  <sheetData>
    <row r="1" spans="1:95" ht="12.75" customHeight="1"/>
    <row r="2" spans="1:95" s="141" customFormat="1" ht="14.25" customHeight="1">
      <c r="A2" s="157"/>
      <c r="B2" s="78" t="s">
        <v>4</v>
      </c>
      <c r="C2" s="142"/>
      <c r="D2" s="143"/>
      <c r="BK2" s="144"/>
      <c r="BL2" s="144"/>
      <c r="BM2" s="144"/>
      <c r="BN2" s="144"/>
      <c r="BO2" s="144"/>
      <c r="BP2" s="144"/>
      <c r="BQ2" s="144"/>
      <c r="BR2" s="144"/>
    </row>
    <row r="3" spans="1:95" ht="36.75" customHeight="1">
      <c r="B3" s="457" t="s">
        <v>253</v>
      </c>
      <c r="C3" s="209"/>
      <c r="D3" s="40"/>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158"/>
      <c r="BL3" s="158"/>
      <c r="BM3" s="158"/>
      <c r="BN3" s="158"/>
      <c r="BO3" s="158"/>
    </row>
    <row r="4" spans="1:95" ht="15" customHeight="1">
      <c r="B4" s="241"/>
      <c r="C4" s="245"/>
      <c r="D4" s="246"/>
      <c r="E4" s="13"/>
      <c r="F4" s="13"/>
      <c r="G4" s="240" t="s">
        <v>345</v>
      </c>
      <c r="H4" s="241"/>
      <c r="I4" s="241"/>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row>
    <row r="5" spans="1:95" s="148" customFormat="1" ht="61.5" customHeight="1" thickBot="1">
      <c r="B5" s="289" t="s">
        <v>335</v>
      </c>
      <c r="C5" s="289" t="s">
        <v>82</v>
      </c>
      <c r="D5" s="290"/>
      <c r="E5" s="291" t="s">
        <v>60</v>
      </c>
      <c r="F5" s="291" t="s">
        <v>84</v>
      </c>
      <c r="G5" s="291" t="s">
        <v>85</v>
      </c>
      <c r="H5" s="291" t="s">
        <v>86</v>
      </c>
      <c r="I5" s="291" t="s">
        <v>87</v>
      </c>
      <c r="J5" s="291" t="s">
        <v>88</v>
      </c>
      <c r="K5" s="291" t="s">
        <v>89</v>
      </c>
      <c r="L5" s="291" t="s">
        <v>90</v>
      </c>
      <c r="M5" s="291" t="s">
        <v>91</v>
      </c>
      <c r="N5" s="291" t="s">
        <v>92</v>
      </c>
      <c r="O5" s="291" t="s">
        <v>93</v>
      </c>
      <c r="P5" s="291" t="s">
        <v>94</v>
      </c>
      <c r="Q5" s="291" t="s">
        <v>95</v>
      </c>
      <c r="R5" s="291" t="s">
        <v>96</v>
      </c>
      <c r="S5" s="291" t="s">
        <v>97</v>
      </c>
      <c r="T5" s="291" t="s">
        <v>98</v>
      </c>
      <c r="U5" s="291" t="s">
        <v>99</v>
      </c>
      <c r="V5" s="291" t="s">
        <v>100</v>
      </c>
      <c r="W5" s="291" t="s">
        <v>101</v>
      </c>
      <c r="X5" s="291" t="s">
        <v>102</v>
      </c>
      <c r="Y5" s="291" t="s">
        <v>103</v>
      </c>
      <c r="Z5" s="291" t="s">
        <v>104</v>
      </c>
      <c r="AA5" s="291" t="s">
        <v>105</v>
      </c>
      <c r="AB5" s="291" t="s">
        <v>106</v>
      </c>
      <c r="AC5" s="291" t="s">
        <v>107</v>
      </c>
      <c r="AD5" s="291" t="s">
        <v>108</v>
      </c>
      <c r="AE5" s="291" t="s">
        <v>109</v>
      </c>
      <c r="AF5" s="291" t="s">
        <v>110</v>
      </c>
      <c r="AG5" s="291" t="s">
        <v>111</v>
      </c>
      <c r="AH5" s="291" t="s">
        <v>112</v>
      </c>
      <c r="AI5" s="291" t="s">
        <v>113</v>
      </c>
      <c r="AJ5" s="291" t="s">
        <v>114</v>
      </c>
      <c r="AK5" s="291" t="s">
        <v>115</v>
      </c>
      <c r="AL5" s="291" t="s">
        <v>116</v>
      </c>
      <c r="AM5" s="291" t="s">
        <v>117</v>
      </c>
      <c r="AN5" s="291" t="s">
        <v>118</v>
      </c>
      <c r="AO5" s="291" t="s">
        <v>119</v>
      </c>
      <c r="AP5" s="291" t="s">
        <v>120</v>
      </c>
      <c r="AQ5" s="291" t="s">
        <v>121</v>
      </c>
      <c r="AR5" s="291" t="s">
        <v>122</v>
      </c>
      <c r="AS5" s="291" t="s">
        <v>123</v>
      </c>
      <c r="AT5" s="291" t="s">
        <v>124</v>
      </c>
      <c r="AU5" s="291" t="s">
        <v>125</v>
      </c>
      <c r="AV5" s="291" t="s">
        <v>126</v>
      </c>
      <c r="AW5" s="291" t="s">
        <v>127</v>
      </c>
      <c r="AX5" s="291" t="s">
        <v>128</v>
      </c>
      <c r="AY5" s="291" t="s">
        <v>129</v>
      </c>
      <c r="AZ5" s="291" t="s">
        <v>130</v>
      </c>
      <c r="BA5" s="291" t="s">
        <v>131</v>
      </c>
      <c r="BB5" s="291" t="s">
        <v>133</v>
      </c>
      <c r="BC5" s="291" t="s">
        <v>134</v>
      </c>
      <c r="BD5" s="291" t="s">
        <v>135</v>
      </c>
      <c r="BE5" s="291" t="s">
        <v>136</v>
      </c>
      <c r="BF5" s="291" t="s">
        <v>137</v>
      </c>
      <c r="BG5" s="291" t="s">
        <v>138</v>
      </c>
      <c r="BH5" s="291" t="s">
        <v>139</v>
      </c>
      <c r="BI5" s="291" t="s">
        <v>140</v>
      </c>
      <c r="BJ5" s="291" t="s">
        <v>141</v>
      </c>
      <c r="BK5" s="65"/>
      <c r="BL5" s="65"/>
      <c r="BM5" s="65"/>
      <c r="BN5" s="65"/>
      <c r="BO5" s="65"/>
      <c r="BP5" s="65"/>
      <c r="BQ5" s="65"/>
      <c r="BR5" s="65"/>
      <c r="BW5" s="149"/>
      <c r="BX5" s="149"/>
      <c r="BY5" s="149"/>
      <c r="BZ5" s="149"/>
      <c r="CA5" s="149"/>
      <c r="CB5" s="149"/>
      <c r="CC5" s="149"/>
      <c r="CD5" s="149"/>
      <c r="CE5" s="149"/>
      <c r="CH5" s="149"/>
      <c r="CI5" s="149"/>
      <c r="CJ5" s="149"/>
      <c r="CK5" s="149"/>
      <c r="CL5" s="149"/>
      <c r="CM5" s="149"/>
      <c r="CN5" s="149"/>
      <c r="CO5" s="149"/>
      <c r="CP5" s="149"/>
      <c r="CQ5" s="149"/>
    </row>
    <row r="6" spans="1:95" s="137" customFormat="1">
      <c r="A6" s="372"/>
      <c r="B6" s="372" t="s">
        <v>142</v>
      </c>
      <c r="C6" s="373" t="s">
        <v>143</v>
      </c>
      <c r="D6" s="372"/>
      <c r="E6" s="438">
        <v>83</v>
      </c>
      <c r="F6" s="438">
        <v>0</v>
      </c>
      <c r="G6" s="438">
        <v>53</v>
      </c>
      <c r="H6" s="438">
        <v>0</v>
      </c>
      <c r="I6" s="438">
        <v>0</v>
      </c>
      <c r="J6" s="438">
        <v>0</v>
      </c>
      <c r="K6" s="438">
        <v>0</v>
      </c>
      <c r="L6" s="438">
        <v>1</v>
      </c>
      <c r="M6" s="438">
        <v>0</v>
      </c>
      <c r="N6" s="438">
        <v>0</v>
      </c>
      <c r="O6" s="438">
        <v>0</v>
      </c>
      <c r="P6" s="438">
        <v>0</v>
      </c>
      <c r="Q6" s="438">
        <v>6</v>
      </c>
      <c r="R6" s="438">
        <v>13</v>
      </c>
      <c r="S6" s="438">
        <v>0</v>
      </c>
      <c r="T6" s="438">
        <v>0</v>
      </c>
      <c r="U6" s="438">
        <v>0</v>
      </c>
      <c r="V6" s="438">
        <v>1</v>
      </c>
      <c r="W6" s="438">
        <v>1</v>
      </c>
      <c r="X6" s="438">
        <v>0</v>
      </c>
      <c r="Y6" s="438">
        <v>0</v>
      </c>
      <c r="Z6" s="438">
        <v>0</v>
      </c>
      <c r="AA6" s="438">
        <v>0</v>
      </c>
      <c r="AB6" s="438">
        <v>0</v>
      </c>
      <c r="AC6" s="438">
        <v>0</v>
      </c>
      <c r="AD6" s="438">
        <v>0</v>
      </c>
      <c r="AE6" s="438">
        <v>0</v>
      </c>
      <c r="AF6" s="438">
        <v>0</v>
      </c>
      <c r="AG6" s="438">
        <v>4</v>
      </c>
      <c r="AH6" s="438">
        <v>0</v>
      </c>
      <c r="AI6" s="438">
        <v>0</v>
      </c>
      <c r="AJ6" s="438">
        <v>0</v>
      </c>
      <c r="AK6" s="438">
        <v>0</v>
      </c>
      <c r="AL6" s="438">
        <v>0</v>
      </c>
      <c r="AM6" s="438">
        <v>0</v>
      </c>
      <c r="AN6" s="438">
        <v>0</v>
      </c>
      <c r="AO6" s="438">
        <v>0</v>
      </c>
      <c r="AP6" s="438">
        <v>1</v>
      </c>
      <c r="AQ6" s="438">
        <v>0</v>
      </c>
      <c r="AR6" s="438">
        <v>0</v>
      </c>
      <c r="AS6" s="438">
        <v>0</v>
      </c>
      <c r="AT6" s="438">
        <v>0</v>
      </c>
      <c r="AU6" s="438">
        <v>0</v>
      </c>
      <c r="AV6" s="438">
        <v>0</v>
      </c>
      <c r="AW6" s="438">
        <v>0</v>
      </c>
      <c r="AX6" s="438">
        <v>2</v>
      </c>
      <c r="AY6" s="438">
        <v>0</v>
      </c>
      <c r="AZ6" s="438">
        <v>0</v>
      </c>
      <c r="BA6" s="438">
        <v>0</v>
      </c>
      <c r="BB6" s="438">
        <v>0</v>
      </c>
      <c r="BC6" s="438">
        <v>0</v>
      </c>
      <c r="BD6" s="438"/>
      <c r="BE6" s="438">
        <v>0</v>
      </c>
      <c r="BF6" s="438">
        <v>0</v>
      </c>
      <c r="BG6" s="438">
        <v>0</v>
      </c>
      <c r="BH6" s="438">
        <v>0</v>
      </c>
      <c r="BI6" s="438">
        <v>0</v>
      </c>
      <c r="BJ6" s="438">
        <v>1</v>
      </c>
      <c r="BK6" s="372"/>
      <c r="BL6" s="372"/>
      <c r="BM6" s="372"/>
      <c r="BN6" s="372"/>
      <c r="BO6" s="372"/>
      <c r="BP6" s="372"/>
      <c r="BQ6" s="372"/>
      <c r="BR6" s="372"/>
      <c r="BS6" s="372"/>
      <c r="BT6" s="372"/>
      <c r="BU6" s="372"/>
      <c r="BV6" s="372"/>
      <c r="BW6" s="372"/>
      <c r="BX6" s="372"/>
      <c r="BY6" s="372"/>
      <c r="BZ6" s="372"/>
      <c r="CA6" s="372"/>
      <c r="CB6" s="372"/>
      <c r="CC6" s="372"/>
      <c r="CD6" s="372"/>
      <c r="CE6" s="372"/>
      <c r="CF6" s="372"/>
      <c r="CG6" s="372"/>
      <c r="CH6" s="372"/>
      <c r="CI6" s="372"/>
      <c r="CJ6" s="372"/>
      <c r="CK6" s="372"/>
      <c r="CL6" s="372"/>
      <c r="CM6" s="372"/>
      <c r="CN6" s="372"/>
      <c r="CO6" s="372"/>
      <c r="CP6" s="372"/>
      <c r="CQ6" s="372"/>
    </row>
    <row r="7" spans="1:95" s="137" customFormat="1">
      <c r="A7" s="372"/>
      <c r="B7" s="372" t="s">
        <v>144</v>
      </c>
      <c r="C7" s="373" t="s">
        <v>145</v>
      </c>
      <c r="D7" s="372"/>
      <c r="E7" s="438">
        <v>78</v>
      </c>
      <c r="F7" s="438">
        <v>0</v>
      </c>
      <c r="G7" s="438">
        <v>0</v>
      </c>
      <c r="H7" s="438">
        <v>0</v>
      </c>
      <c r="I7" s="438">
        <v>16</v>
      </c>
      <c r="J7" s="438">
        <v>1</v>
      </c>
      <c r="K7" s="438">
        <v>0</v>
      </c>
      <c r="L7" s="438">
        <v>15</v>
      </c>
      <c r="M7" s="438">
        <v>1</v>
      </c>
      <c r="N7" s="438">
        <v>0</v>
      </c>
      <c r="O7" s="438">
        <v>1</v>
      </c>
      <c r="P7" s="438">
        <v>0</v>
      </c>
      <c r="Q7" s="438">
        <v>3</v>
      </c>
      <c r="R7" s="438">
        <v>2</v>
      </c>
      <c r="S7" s="438">
        <v>0</v>
      </c>
      <c r="T7" s="438">
        <v>0</v>
      </c>
      <c r="U7" s="438">
        <v>1</v>
      </c>
      <c r="V7" s="438">
        <v>3</v>
      </c>
      <c r="W7" s="438">
        <v>0</v>
      </c>
      <c r="X7" s="438">
        <v>0</v>
      </c>
      <c r="Y7" s="438">
        <v>0</v>
      </c>
      <c r="Z7" s="438">
        <v>0</v>
      </c>
      <c r="AA7" s="438">
        <v>0</v>
      </c>
      <c r="AB7" s="438">
        <v>0</v>
      </c>
      <c r="AC7" s="438">
        <v>0</v>
      </c>
      <c r="AD7" s="438">
        <v>0</v>
      </c>
      <c r="AE7" s="438">
        <v>5</v>
      </c>
      <c r="AF7" s="438">
        <v>1</v>
      </c>
      <c r="AG7" s="438">
        <v>1</v>
      </c>
      <c r="AH7" s="438">
        <v>1</v>
      </c>
      <c r="AI7" s="438">
        <v>0</v>
      </c>
      <c r="AJ7" s="438">
        <v>0</v>
      </c>
      <c r="AK7" s="438">
        <v>1</v>
      </c>
      <c r="AL7" s="438">
        <v>0</v>
      </c>
      <c r="AM7" s="438">
        <v>1</v>
      </c>
      <c r="AN7" s="438">
        <v>2</v>
      </c>
      <c r="AO7" s="438">
        <v>4</v>
      </c>
      <c r="AP7" s="438">
        <v>1</v>
      </c>
      <c r="AQ7" s="438">
        <v>0</v>
      </c>
      <c r="AR7" s="438">
        <v>0</v>
      </c>
      <c r="AS7" s="438">
        <v>1</v>
      </c>
      <c r="AT7" s="438">
        <v>1</v>
      </c>
      <c r="AU7" s="438">
        <v>0</v>
      </c>
      <c r="AV7" s="438">
        <v>0</v>
      </c>
      <c r="AW7" s="438">
        <v>0</v>
      </c>
      <c r="AX7" s="438">
        <v>0</v>
      </c>
      <c r="AY7" s="438">
        <v>0</v>
      </c>
      <c r="AZ7" s="438">
        <v>0</v>
      </c>
      <c r="BA7" s="438">
        <v>10</v>
      </c>
      <c r="BB7" s="438">
        <v>4</v>
      </c>
      <c r="BC7" s="438">
        <v>0</v>
      </c>
      <c r="BD7" s="438"/>
      <c r="BE7" s="438">
        <v>1</v>
      </c>
      <c r="BF7" s="438">
        <v>0</v>
      </c>
      <c r="BG7" s="438">
        <v>0</v>
      </c>
      <c r="BH7" s="438">
        <v>1</v>
      </c>
      <c r="BI7" s="438">
        <v>0</v>
      </c>
      <c r="BJ7" s="438">
        <v>0</v>
      </c>
      <c r="BK7" s="372"/>
      <c r="BL7" s="372"/>
      <c r="BM7" s="372"/>
      <c r="BN7" s="372"/>
      <c r="BO7" s="372"/>
      <c r="BP7" s="372"/>
      <c r="BQ7" s="372"/>
      <c r="BR7" s="372"/>
      <c r="BS7" s="372"/>
      <c r="BT7" s="372"/>
      <c r="BU7" s="372"/>
      <c r="BV7" s="372"/>
      <c r="BW7" s="372"/>
      <c r="BX7" s="372"/>
      <c r="BY7" s="372"/>
      <c r="BZ7" s="372"/>
      <c r="CA7" s="372"/>
      <c r="CB7" s="372"/>
      <c r="CC7" s="372"/>
      <c r="CD7" s="372"/>
      <c r="CE7" s="372"/>
      <c r="CF7" s="372"/>
      <c r="CG7" s="372"/>
      <c r="CH7" s="372"/>
      <c r="CI7" s="372"/>
      <c r="CJ7" s="372"/>
      <c r="CK7" s="372"/>
      <c r="CL7" s="372"/>
      <c r="CM7" s="372"/>
      <c r="CN7" s="372"/>
      <c r="CO7" s="372"/>
      <c r="CP7" s="372"/>
      <c r="CQ7" s="372"/>
    </row>
    <row r="8" spans="1:95" s="137" customFormat="1">
      <c r="A8" s="151"/>
      <c r="B8" s="384" t="s">
        <v>144</v>
      </c>
      <c r="C8" s="373" t="s">
        <v>146</v>
      </c>
      <c r="D8" s="397"/>
      <c r="E8" s="443">
        <v>147</v>
      </c>
      <c r="F8" s="443">
        <v>1</v>
      </c>
      <c r="G8" s="443">
        <v>0</v>
      </c>
      <c r="H8" s="444">
        <v>1</v>
      </c>
      <c r="I8" s="443">
        <v>35</v>
      </c>
      <c r="J8" s="438">
        <v>1</v>
      </c>
      <c r="K8" s="438">
        <v>0</v>
      </c>
      <c r="L8" s="444">
        <v>28</v>
      </c>
      <c r="M8" s="444">
        <v>1</v>
      </c>
      <c r="N8" s="444">
        <v>0</v>
      </c>
      <c r="O8" s="444">
        <v>0</v>
      </c>
      <c r="P8" s="444">
        <v>0</v>
      </c>
      <c r="Q8" s="444">
        <v>10</v>
      </c>
      <c r="R8" s="444">
        <v>1</v>
      </c>
      <c r="S8" s="444">
        <v>0</v>
      </c>
      <c r="T8" s="444">
        <v>0</v>
      </c>
      <c r="U8" s="444">
        <v>6</v>
      </c>
      <c r="V8" s="438">
        <v>4</v>
      </c>
      <c r="W8" s="438">
        <v>2</v>
      </c>
      <c r="X8" s="438">
        <v>1</v>
      </c>
      <c r="Y8" s="438">
        <v>0</v>
      </c>
      <c r="Z8" s="438">
        <v>0</v>
      </c>
      <c r="AA8" s="438">
        <v>2</v>
      </c>
      <c r="AB8" s="438">
        <v>1</v>
      </c>
      <c r="AC8" s="438">
        <v>1</v>
      </c>
      <c r="AD8" s="438">
        <v>2</v>
      </c>
      <c r="AE8" s="438">
        <v>6</v>
      </c>
      <c r="AF8" s="438">
        <v>1</v>
      </c>
      <c r="AG8" s="438">
        <v>0</v>
      </c>
      <c r="AH8" s="438">
        <v>1</v>
      </c>
      <c r="AI8" s="438">
        <v>2</v>
      </c>
      <c r="AJ8" s="438">
        <v>0</v>
      </c>
      <c r="AK8" s="438">
        <v>0</v>
      </c>
      <c r="AL8" s="438">
        <v>0</v>
      </c>
      <c r="AM8" s="438">
        <v>0</v>
      </c>
      <c r="AN8" s="438">
        <v>0</v>
      </c>
      <c r="AO8" s="438">
        <v>1</v>
      </c>
      <c r="AP8" s="438">
        <v>0</v>
      </c>
      <c r="AQ8" s="438">
        <v>0</v>
      </c>
      <c r="AR8" s="438">
        <v>2</v>
      </c>
      <c r="AS8" s="438">
        <v>1</v>
      </c>
      <c r="AT8" s="438">
        <v>1</v>
      </c>
      <c r="AU8" s="438">
        <v>0</v>
      </c>
      <c r="AV8" s="438">
        <v>0</v>
      </c>
      <c r="AW8" s="438">
        <v>1</v>
      </c>
      <c r="AX8" s="438">
        <v>0</v>
      </c>
      <c r="AY8" s="438">
        <v>0</v>
      </c>
      <c r="AZ8" s="438">
        <v>0</v>
      </c>
      <c r="BA8" s="438">
        <v>9</v>
      </c>
      <c r="BB8" s="438">
        <v>9</v>
      </c>
      <c r="BC8" s="438">
        <v>0</v>
      </c>
      <c r="BD8" s="438"/>
      <c r="BE8" s="438">
        <v>2</v>
      </c>
      <c r="BF8" s="438">
        <v>7</v>
      </c>
      <c r="BG8" s="438">
        <v>0</v>
      </c>
      <c r="BH8" s="438">
        <v>2</v>
      </c>
      <c r="BI8" s="438">
        <v>0</v>
      </c>
      <c r="BJ8" s="438">
        <v>5</v>
      </c>
    </row>
    <row r="9" spans="1:95" s="137" customFormat="1">
      <c r="A9" s="150"/>
      <c r="B9" s="372" t="s">
        <v>147</v>
      </c>
      <c r="C9" s="373" t="s">
        <v>148</v>
      </c>
      <c r="D9" s="375"/>
      <c r="E9" s="438">
        <v>98</v>
      </c>
      <c r="F9" s="438">
        <v>0</v>
      </c>
      <c r="G9" s="438">
        <v>0</v>
      </c>
      <c r="H9" s="444">
        <v>0</v>
      </c>
      <c r="I9" s="443">
        <v>1</v>
      </c>
      <c r="J9" s="438">
        <v>0</v>
      </c>
      <c r="K9" s="438">
        <v>0</v>
      </c>
      <c r="L9" s="438">
        <v>61</v>
      </c>
      <c r="M9" s="438">
        <v>1</v>
      </c>
      <c r="N9" s="438">
        <v>0</v>
      </c>
      <c r="O9" s="438">
        <v>0</v>
      </c>
      <c r="P9" s="438">
        <v>0</v>
      </c>
      <c r="Q9" s="438">
        <v>1</v>
      </c>
      <c r="R9" s="438">
        <v>4</v>
      </c>
      <c r="S9" s="438">
        <v>0</v>
      </c>
      <c r="T9" s="438">
        <v>0</v>
      </c>
      <c r="U9" s="438">
        <v>0</v>
      </c>
      <c r="V9" s="438">
        <v>1</v>
      </c>
      <c r="W9" s="438">
        <v>0</v>
      </c>
      <c r="X9" s="438">
        <v>0</v>
      </c>
      <c r="Y9" s="438">
        <v>0</v>
      </c>
      <c r="Z9" s="438">
        <v>0</v>
      </c>
      <c r="AA9" s="438">
        <v>0</v>
      </c>
      <c r="AB9" s="438">
        <v>0</v>
      </c>
      <c r="AC9" s="438">
        <v>2</v>
      </c>
      <c r="AD9" s="438">
        <v>0</v>
      </c>
      <c r="AE9" s="438">
        <v>4</v>
      </c>
      <c r="AF9" s="438">
        <v>0</v>
      </c>
      <c r="AG9" s="438">
        <v>0</v>
      </c>
      <c r="AH9" s="438">
        <v>0</v>
      </c>
      <c r="AI9" s="438">
        <v>0</v>
      </c>
      <c r="AJ9" s="438">
        <v>0</v>
      </c>
      <c r="AK9" s="438">
        <v>1</v>
      </c>
      <c r="AL9" s="438">
        <v>0</v>
      </c>
      <c r="AM9" s="438">
        <v>2</v>
      </c>
      <c r="AN9" s="438">
        <v>0</v>
      </c>
      <c r="AO9" s="438">
        <v>1</v>
      </c>
      <c r="AP9" s="438">
        <v>0</v>
      </c>
      <c r="AQ9" s="438">
        <v>0</v>
      </c>
      <c r="AR9" s="438">
        <v>0</v>
      </c>
      <c r="AS9" s="438">
        <v>0</v>
      </c>
      <c r="AT9" s="438">
        <v>1</v>
      </c>
      <c r="AU9" s="438">
        <v>0</v>
      </c>
      <c r="AV9" s="438">
        <v>0</v>
      </c>
      <c r="AW9" s="438">
        <v>0</v>
      </c>
      <c r="AX9" s="438">
        <v>0</v>
      </c>
      <c r="AY9" s="438">
        <v>0</v>
      </c>
      <c r="AZ9" s="438">
        <v>3</v>
      </c>
      <c r="BA9" s="438">
        <v>1</v>
      </c>
      <c r="BB9" s="438">
        <v>1</v>
      </c>
      <c r="BC9" s="438">
        <v>0</v>
      </c>
      <c r="BD9" s="438"/>
      <c r="BE9" s="438">
        <v>0</v>
      </c>
      <c r="BF9" s="438">
        <v>5</v>
      </c>
      <c r="BG9" s="438">
        <v>0</v>
      </c>
      <c r="BH9" s="438">
        <v>1</v>
      </c>
      <c r="BI9" s="438">
        <v>0</v>
      </c>
      <c r="BJ9" s="438">
        <v>7</v>
      </c>
    </row>
    <row r="10" spans="1:95" s="137" customFormat="1">
      <c r="A10" s="150"/>
      <c r="B10" s="372" t="s">
        <v>147</v>
      </c>
      <c r="C10" s="373" t="s">
        <v>149</v>
      </c>
      <c r="D10" s="375"/>
      <c r="E10" s="438">
        <v>61</v>
      </c>
      <c r="F10" s="438">
        <v>0</v>
      </c>
      <c r="G10" s="438">
        <v>0</v>
      </c>
      <c r="H10" s="444">
        <v>0</v>
      </c>
      <c r="I10" s="443">
        <v>0</v>
      </c>
      <c r="J10" s="438">
        <v>0</v>
      </c>
      <c r="K10" s="438">
        <v>0</v>
      </c>
      <c r="L10" s="444">
        <v>41</v>
      </c>
      <c r="M10" s="444">
        <v>0</v>
      </c>
      <c r="N10" s="444">
        <v>0</v>
      </c>
      <c r="O10" s="444">
        <v>0</v>
      </c>
      <c r="P10" s="444">
        <v>0</v>
      </c>
      <c r="Q10" s="444">
        <v>0</v>
      </c>
      <c r="R10" s="444">
        <v>0</v>
      </c>
      <c r="S10" s="444">
        <v>0</v>
      </c>
      <c r="T10" s="444">
        <v>1</v>
      </c>
      <c r="U10" s="444">
        <v>0</v>
      </c>
      <c r="V10" s="438">
        <v>2</v>
      </c>
      <c r="W10" s="438">
        <v>0</v>
      </c>
      <c r="X10" s="438">
        <v>0</v>
      </c>
      <c r="Y10" s="438">
        <v>0</v>
      </c>
      <c r="Z10" s="438">
        <v>0</v>
      </c>
      <c r="AA10" s="438">
        <v>0</v>
      </c>
      <c r="AB10" s="438">
        <v>1</v>
      </c>
      <c r="AC10" s="438">
        <v>0</v>
      </c>
      <c r="AD10" s="438">
        <v>1</v>
      </c>
      <c r="AE10" s="438">
        <v>2</v>
      </c>
      <c r="AF10" s="438">
        <v>0</v>
      </c>
      <c r="AG10" s="438">
        <v>0</v>
      </c>
      <c r="AH10" s="438">
        <v>0</v>
      </c>
      <c r="AI10" s="438">
        <v>0</v>
      </c>
      <c r="AJ10" s="438">
        <v>0</v>
      </c>
      <c r="AK10" s="438">
        <v>0</v>
      </c>
      <c r="AL10" s="438">
        <v>0</v>
      </c>
      <c r="AM10" s="438">
        <v>0</v>
      </c>
      <c r="AN10" s="438">
        <v>0</v>
      </c>
      <c r="AO10" s="438">
        <v>3</v>
      </c>
      <c r="AP10" s="438">
        <v>0</v>
      </c>
      <c r="AQ10" s="438">
        <v>0</v>
      </c>
      <c r="AR10" s="438">
        <v>0</v>
      </c>
      <c r="AS10" s="438">
        <v>0</v>
      </c>
      <c r="AT10" s="438">
        <v>0</v>
      </c>
      <c r="AU10" s="438">
        <v>0</v>
      </c>
      <c r="AV10" s="438">
        <v>0</v>
      </c>
      <c r="AW10" s="438">
        <v>0</v>
      </c>
      <c r="AX10" s="438">
        <v>0</v>
      </c>
      <c r="AY10" s="438">
        <v>0</v>
      </c>
      <c r="AZ10" s="438">
        <v>0</v>
      </c>
      <c r="BA10" s="438">
        <v>2</v>
      </c>
      <c r="BB10" s="438">
        <v>0</v>
      </c>
      <c r="BC10" s="438">
        <v>0</v>
      </c>
      <c r="BD10" s="438"/>
      <c r="BE10" s="438">
        <v>0</v>
      </c>
      <c r="BF10" s="438">
        <v>3</v>
      </c>
      <c r="BG10" s="438">
        <v>0</v>
      </c>
      <c r="BH10" s="438">
        <v>3</v>
      </c>
      <c r="BI10" s="438">
        <v>0</v>
      </c>
      <c r="BJ10" s="438">
        <v>2</v>
      </c>
    </row>
    <row r="11" spans="1:95" s="137" customFormat="1">
      <c r="A11" s="150"/>
      <c r="B11" s="372" t="s">
        <v>147</v>
      </c>
      <c r="C11" s="373" t="s">
        <v>150</v>
      </c>
      <c r="D11" s="375"/>
      <c r="E11" s="438">
        <v>142</v>
      </c>
      <c r="F11" s="438">
        <v>0</v>
      </c>
      <c r="G11" s="438">
        <v>0</v>
      </c>
      <c r="H11" s="444">
        <v>0</v>
      </c>
      <c r="I11" s="443">
        <v>2</v>
      </c>
      <c r="J11" s="438">
        <v>0</v>
      </c>
      <c r="K11" s="438">
        <v>0</v>
      </c>
      <c r="L11" s="438">
        <v>107</v>
      </c>
      <c r="M11" s="438">
        <v>1</v>
      </c>
      <c r="N11" s="438">
        <v>0</v>
      </c>
      <c r="O11" s="438">
        <v>0</v>
      </c>
      <c r="P11" s="438">
        <v>0</v>
      </c>
      <c r="Q11" s="438">
        <v>1</v>
      </c>
      <c r="R11" s="438">
        <v>0</v>
      </c>
      <c r="S11" s="438">
        <v>0</v>
      </c>
      <c r="T11" s="438">
        <v>2</v>
      </c>
      <c r="U11" s="438">
        <v>0</v>
      </c>
      <c r="V11" s="438">
        <v>1</v>
      </c>
      <c r="W11" s="438">
        <v>0</v>
      </c>
      <c r="X11" s="438">
        <v>0</v>
      </c>
      <c r="Y11" s="438">
        <v>0</v>
      </c>
      <c r="Z11" s="438">
        <v>0</v>
      </c>
      <c r="AA11" s="438">
        <v>0</v>
      </c>
      <c r="AB11" s="438">
        <v>0</v>
      </c>
      <c r="AC11" s="438">
        <v>0</v>
      </c>
      <c r="AD11" s="438">
        <v>0</v>
      </c>
      <c r="AE11" s="438">
        <v>0</v>
      </c>
      <c r="AF11" s="438">
        <v>0</v>
      </c>
      <c r="AG11" s="438">
        <v>0</v>
      </c>
      <c r="AH11" s="438">
        <v>0</v>
      </c>
      <c r="AI11" s="438">
        <v>0</v>
      </c>
      <c r="AJ11" s="438">
        <v>0</v>
      </c>
      <c r="AK11" s="438">
        <v>3</v>
      </c>
      <c r="AL11" s="438">
        <v>0</v>
      </c>
      <c r="AM11" s="438">
        <v>0</v>
      </c>
      <c r="AN11" s="438">
        <v>1</v>
      </c>
      <c r="AO11" s="438">
        <v>0</v>
      </c>
      <c r="AP11" s="438">
        <v>0</v>
      </c>
      <c r="AQ11" s="438">
        <v>0</v>
      </c>
      <c r="AR11" s="438">
        <v>0</v>
      </c>
      <c r="AS11" s="438">
        <v>0</v>
      </c>
      <c r="AT11" s="438">
        <v>1</v>
      </c>
      <c r="AU11" s="438">
        <v>0</v>
      </c>
      <c r="AV11" s="438">
        <v>0</v>
      </c>
      <c r="AW11" s="438">
        <v>0</v>
      </c>
      <c r="AX11" s="438">
        <v>0</v>
      </c>
      <c r="AY11" s="438">
        <v>0</v>
      </c>
      <c r="AZ11" s="438">
        <v>0</v>
      </c>
      <c r="BA11" s="438">
        <v>3</v>
      </c>
      <c r="BB11" s="438">
        <v>10</v>
      </c>
      <c r="BC11" s="438">
        <v>0</v>
      </c>
      <c r="BD11" s="438"/>
      <c r="BE11" s="438">
        <v>1</v>
      </c>
      <c r="BF11" s="438">
        <v>2</v>
      </c>
      <c r="BG11" s="438">
        <v>0</v>
      </c>
      <c r="BH11" s="438">
        <v>0</v>
      </c>
      <c r="BI11" s="438">
        <v>0</v>
      </c>
      <c r="BJ11" s="438">
        <v>7</v>
      </c>
    </row>
    <row r="12" spans="1:95" s="137" customFormat="1">
      <c r="A12" s="150"/>
      <c r="B12" s="372" t="s">
        <v>147</v>
      </c>
      <c r="C12" s="373" t="s">
        <v>151</v>
      </c>
      <c r="D12" s="375"/>
      <c r="E12" s="438">
        <v>144</v>
      </c>
      <c r="F12" s="438">
        <v>0</v>
      </c>
      <c r="G12" s="438">
        <v>0</v>
      </c>
      <c r="H12" s="444">
        <v>1</v>
      </c>
      <c r="I12" s="443">
        <v>1</v>
      </c>
      <c r="J12" s="438">
        <v>0</v>
      </c>
      <c r="K12" s="438">
        <v>0</v>
      </c>
      <c r="L12" s="444">
        <v>102</v>
      </c>
      <c r="M12" s="444">
        <v>0</v>
      </c>
      <c r="N12" s="444">
        <v>0</v>
      </c>
      <c r="O12" s="444">
        <v>0</v>
      </c>
      <c r="P12" s="444">
        <v>1</v>
      </c>
      <c r="Q12" s="444">
        <v>2</v>
      </c>
      <c r="R12" s="444">
        <v>0</v>
      </c>
      <c r="S12" s="438">
        <v>0</v>
      </c>
      <c r="T12" s="438">
        <v>1</v>
      </c>
      <c r="U12" s="438">
        <v>0</v>
      </c>
      <c r="V12" s="438">
        <v>3</v>
      </c>
      <c r="W12" s="438">
        <v>0</v>
      </c>
      <c r="X12" s="438">
        <v>1</v>
      </c>
      <c r="Y12" s="438">
        <v>0</v>
      </c>
      <c r="Z12" s="438">
        <v>0</v>
      </c>
      <c r="AA12" s="438">
        <v>0</v>
      </c>
      <c r="AB12" s="438">
        <v>0</v>
      </c>
      <c r="AC12" s="438">
        <v>1</v>
      </c>
      <c r="AD12" s="438">
        <v>3</v>
      </c>
      <c r="AE12" s="438">
        <v>2</v>
      </c>
      <c r="AF12" s="438">
        <v>2</v>
      </c>
      <c r="AG12" s="438">
        <v>0</v>
      </c>
      <c r="AH12" s="438">
        <v>0</v>
      </c>
      <c r="AI12" s="438">
        <v>0</v>
      </c>
      <c r="AJ12" s="438">
        <v>1</v>
      </c>
      <c r="AK12" s="438">
        <v>1</v>
      </c>
      <c r="AL12" s="438">
        <v>0</v>
      </c>
      <c r="AM12" s="438">
        <v>3</v>
      </c>
      <c r="AN12" s="438">
        <v>0</v>
      </c>
      <c r="AO12" s="438">
        <v>2</v>
      </c>
      <c r="AP12" s="438">
        <v>1</v>
      </c>
      <c r="AQ12" s="438">
        <v>0</v>
      </c>
      <c r="AR12" s="438">
        <v>0</v>
      </c>
      <c r="AS12" s="438">
        <v>0</v>
      </c>
      <c r="AT12" s="438">
        <v>0</v>
      </c>
      <c r="AU12" s="438">
        <v>1</v>
      </c>
      <c r="AV12" s="438">
        <v>0</v>
      </c>
      <c r="AW12" s="438">
        <v>0</v>
      </c>
      <c r="AX12" s="438">
        <v>0</v>
      </c>
      <c r="AY12" s="438">
        <v>0</v>
      </c>
      <c r="AZ12" s="438">
        <v>0</v>
      </c>
      <c r="BA12" s="438">
        <v>1</v>
      </c>
      <c r="BB12" s="438">
        <v>1</v>
      </c>
      <c r="BC12" s="438">
        <v>0</v>
      </c>
      <c r="BD12" s="438"/>
      <c r="BE12" s="438">
        <v>0</v>
      </c>
      <c r="BF12" s="438">
        <v>5</v>
      </c>
      <c r="BG12" s="438">
        <v>0</v>
      </c>
      <c r="BH12" s="438">
        <v>0</v>
      </c>
      <c r="BI12" s="438">
        <v>0</v>
      </c>
      <c r="BJ12" s="438">
        <v>8</v>
      </c>
    </row>
    <row r="13" spans="1:95" s="137" customFormat="1">
      <c r="A13" s="150"/>
      <c r="B13" s="372" t="s">
        <v>147</v>
      </c>
      <c r="C13" s="373" t="s">
        <v>152</v>
      </c>
      <c r="D13" s="375"/>
      <c r="E13" s="438">
        <v>70</v>
      </c>
      <c r="F13" s="438">
        <v>0</v>
      </c>
      <c r="G13" s="438">
        <v>0</v>
      </c>
      <c r="H13" s="444">
        <v>0</v>
      </c>
      <c r="I13" s="443">
        <v>0</v>
      </c>
      <c r="J13" s="438">
        <v>0</v>
      </c>
      <c r="K13" s="438">
        <v>0</v>
      </c>
      <c r="L13" s="438">
        <v>54</v>
      </c>
      <c r="M13" s="438">
        <v>0</v>
      </c>
      <c r="N13" s="438">
        <v>0</v>
      </c>
      <c r="O13" s="438">
        <v>0</v>
      </c>
      <c r="P13" s="438">
        <v>1</v>
      </c>
      <c r="Q13" s="438">
        <v>2</v>
      </c>
      <c r="R13" s="438">
        <v>0</v>
      </c>
      <c r="S13" s="438">
        <v>0</v>
      </c>
      <c r="T13" s="438">
        <v>1</v>
      </c>
      <c r="U13" s="438">
        <v>0</v>
      </c>
      <c r="V13" s="438">
        <v>1</v>
      </c>
      <c r="W13" s="438">
        <v>0</v>
      </c>
      <c r="X13" s="438">
        <v>0</v>
      </c>
      <c r="Y13" s="438">
        <v>0</v>
      </c>
      <c r="Z13" s="438">
        <v>0</v>
      </c>
      <c r="AA13" s="438">
        <v>0</v>
      </c>
      <c r="AB13" s="438">
        <v>0</v>
      </c>
      <c r="AC13" s="438">
        <v>0</v>
      </c>
      <c r="AD13" s="438">
        <v>1</v>
      </c>
      <c r="AE13" s="438">
        <v>0</v>
      </c>
      <c r="AF13" s="438">
        <v>0</v>
      </c>
      <c r="AG13" s="438">
        <v>0</v>
      </c>
      <c r="AH13" s="438">
        <v>0</v>
      </c>
      <c r="AI13" s="438">
        <v>0</v>
      </c>
      <c r="AJ13" s="438">
        <v>0</v>
      </c>
      <c r="AK13" s="438">
        <v>0</v>
      </c>
      <c r="AL13" s="438">
        <v>0</v>
      </c>
      <c r="AM13" s="438">
        <v>2</v>
      </c>
      <c r="AN13" s="438">
        <v>0</v>
      </c>
      <c r="AO13" s="438">
        <v>1</v>
      </c>
      <c r="AP13" s="438">
        <v>0</v>
      </c>
      <c r="AQ13" s="438">
        <v>0</v>
      </c>
      <c r="AR13" s="438">
        <v>0</v>
      </c>
      <c r="AS13" s="438">
        <v>0</v>
      </c>
      <c r="AT13" s="438">
        <v>0</v>
      </c>
      <c r="AU13" s="438">
        <v>0</v>
      </c>
      <c r="AV13" s="438">
        <v>0</v>
      </c>
      <c r="AW13" s="438">
        <v>0</v>
      </c>
      <c r="AX13" s="438">
        <v>0</v>
      </c>
      <c r="AY13" s="438">
        <v>0</v>
      </c>
      <c r="AZ13" s="438">
        <v>0</v>
      </c>
      <c r="BA13" s="438">
        <v>1</v>
      </c>
      <c r="BB13" s="438">
        <v>1</v>
      </c>
      <c r="BC13" s="438">
        <v>0</v>
      </c>
      <c r="BD13" s="438"/>
      <c r="BE13" s="438">
        <v>1</v>
      </c>
      <c r="BF13" s="438">
        <v>4</v>
      </c>
      <c r="BG13" s="438">
        <v>0</v>
      </c>
      <c r="BH13" s="438">
        <v>0</v>
      </c>
      <c r="BI13" s="438">
        <v>0</v>
      </c>
      <c r="BJ13" s="438">
        <v>0</v>
      </c>
    </row>
    <row r="14" spans="1:95" s="137" customFormat="1">
      <c r="A14" s="150"/>
      <c r="B14" s="372" t="s">
        <v>147</v>
      </c>
      <c r="C14" s="373" t="s">
        <v>153</v>
      </c>
      <c r="D14" s="375"/>
      <c r="E14" s="438">
        <v>39</v>
      </c>
      <c r="F14" s="438">
        <v>0</v>
      </c>
      <c r="G14" s="438">
        <v>0</v>
      </c>
      <c r="H14" s="444">
        <v>0</v>
      </c>
      <c r="I14" s="443">
        <v>0</v>
      </c>
      <c r="J14" s="438">
        <v>0</v>
      </c>
      <c r="K14" s="438">
        <v>0</v>
      </c>
      <c r="L14" s="444">
        <v>32</v>
      </c>
      <c r="M14" s="444">
        <v>1</v>
      </c>
      <c r="N14" s="444">
        <v>0</v>
      </c>
      <c r="O14" s="444">
        <v>0</v>
      </c>
      <c r="P14" s="444">
        <v>0</v>
      </c>
      <c r="Q14" s="444">
        <v>1</v>
      </c>
      <c r="R14" s="444">
        <v>0</v>
      </c>
      <c r="S14" s="438">
        <v>0</v>
      </c>
      <c r="T14" s="438">
        <v>0</v>
      </c>
      <c r="U14" s="438">
        <v>0</v>
      </c>
      <c r="V14" s="438">
        <v>0</v>
      </c>
      <c r="W14" s="438">
        <v>0</v>
      </c>
      <c r="X14" s="438">
        <v>0</v>
      </c>
      <c r="Y14" s="438">
        <v>0</v>
      </c>
      <c r="Z14" s="438">
        <v>0</v>
      </c>
      <c r="AA14" s="438">
        <v>0</v>
      </c>
      <c r="AB14" s="438">
        <v>0</v>
      </c>
      <c r="AC14" s="438">
        <v>0</v>
      </c>
      <c r="AD14" s="438">
        <v>0</v>
      </c>
      <c r="AE14" s="438">
        <v>0</v>
      </c>
      <c r="AF14" s="438">
        <v>0</v>
      </c>
      <c r="AG14" s="438">
        <v>0</v>
      </c>
      <c r="AH14" s="438">
        <v>0</v>
      </c>
      <c r="AI14" s="438">
        <v>0</v>
      </c>
      <c r="AJ14" s="438">
        <v>0</v>
      </c>
      <c r="AK14" s="438">
        <v>0</v>
      </c>
      <c r="AL14" s="438">
        <v>0</v>
      </c>
      <c r="AM14" s="438">
        <v>1</v>
      </c>
      <c r="AN14" s="438">
        <v>0</v>
      </c>
      <c r="AO14" s="438">
        <v>0</v>
      </c>
      <c r="AP14" s="438">
        <v>0</v>
      </c>
      <c r="AQ14" s="438">
        <v>1</v>
      </c>
      <c r="AR14" s="438">
        <v>0</v>
      </c>
      <c r="AS14" s="438">
        <v>0</v>
      </c>
      <c r="AT14" s="438">
        <v>1</v>
      </c>
      <c r="AU14" s="438">
        <v>1</v>
      </c>
      <c r="AV14" s="438">
        <v>0</v>
      </c>
      <c r="AW14" s="438">
        <v>0</v>
      </c>
      <c r="AX14" s="438">
        <v>0</v>
      </c>
      <c r="AY14" s="438">
        <v>0</v>
      </c>
      <c r="AZ14" s="438">
        <v>0</v>
      </c>
      <c r="BA14" s="438">
        <v>1</v>
      </c>
      <c r="BB14" s="438">
        <v>0</v>
      </c>
      <c r="BC14" s="438">
        <v>0</v>
      </c>
      <c r="BD14" s="438"/>
      <c r="BE14" s="438">
        <v>0</v>
      </c>
      <c r="BF14" s="438">
        <v>0</v>
      </c>
      <c r="BG14" s="438">
        <v>0</v>
      </c>
      <c r="BH14" s="438">
        <v>0</v>
      </c>
      <c r="BI14" s="438">
        <v>0</v>
      </c>
      <c r="BJ14" s="438">
        <v>0</v>
      </c>
    </row>
    <row r="15" spans="1:95" s="137" customFormat="1">
      <c r="A15" s="150"/>
      <c r="B15" s="372" t="s">
        <v>147</v>
      </c>
      <c r="C15" s="373" t="s">
        <v>154</v>
      </c>
      <c r="D15" s="375"/>
      <c r="E15" s="438">
        <v>85</v>
      </c>
      <c r="F15" s="438">
        <v>0</v>
      </c>
      <c r="G15" s="438">
        <v>0</v>
      </c>
      <c r="H15" s="444">
        <v>0</v>
      </c>
      <c r="I15" s="443">
        <v>1</v>
      </c>
      <c r="J15" s="438">
        <v>0</v>
      </c>
      <c r="K15" s="438">
        <v>0</v>
      </c>
      <c r="L15" s="438">
        <v>74</v>
      </c>
      <c r="M15" s="438">
        <v>0</v>
      </c>
      <c r="N15" s="438">
        <v>1</v>
      </c>
      <c r="O15" s="438">
        <v>0</v>
      </c>
      <c r="P15" s="438">
        <v>0</v>
      </c>
      <c r="Q15" s="438">
        <v>0</v>
      </c>
      <c r="R15" s="438">
        <v>1</v>
      </c>
      <c r="S15" s="438">
        <v>0</v>
      </c>
      <c r="T15" s="438">
        <v>0</v>
      </c>
      <c r="U15" s="438">
        <v>0</v>
      </c>
      <c r="V15" s="438">
        <v>0</v>
      </c>
      <c r="W15" s="438">
        <v>0</v>
      </c>
      <c r="X15" s="438">
        <v>0</v>
      </c>
      <c r="Y15" s="438">
        <v>0</v>
      </c>
      <c r="Z15" s="438">
        <v>0</v>
      </c>
      <c r="AA15" s="438">
        <v>0</v>
      </c>
      <c r="AB15" s="438">
        <v>0</v>
      </c>
      <c r="AC15" s="438">
        <v>0</v>
      </c>
      <c r="AD15" s="438">
        <v>0</v>
      </c>
      <c r="AE15" s="438">
        <v>1</v>
      </c>
      <c r="AF15" s="438">
        <v>0</v>
      </c>
      <c r="AG15" s="438">
        <v>0</v>
      </c>
      <c r="AH15" s="438">
        <v>0</v>
      </c>
      <c r="AI15" s="438">
        <v>0</v>
      </c>
      <c r="AJ15" s="438">
        <v>0</v>
      </c>
      <c r="AK15" s="438">
        <v>0</v>
      </c>
      <c r="AL15" s="438">
        <v>0</v>
      </c>
      <c r="AM15" s="438">
        <v>1</v>
      </c>
      <c r="AN15" s="438">
        <v>0</v>
      </c>
      <c r="AO15" s="438">
        <v>0</v>
      </c>
      <c r="AP15" s="438">
        <v>0</v>
      </c>
      <c r="AQ15" s="438">
        <v>0</v>
      </c>
      <c r="AR15" s="438">
        <v>0</v>
      </c>
      <c r="AS15" s="438">
        <v>0</v>
      </c>
      <c r="AT15" s="438">
        <v>0</v>
      </c>
      <c r="AU15" s="438">
        <v>0</v>
      </c>
      <c r="AV15" s="438">
        <v>0</v>
      </c>
      <c r="AW15" s="438">
        <v>0</v>
      </c>
      <c r="AX15" s="438">
        <v>0</v>
      </c>
      <c r="AY15" s="438">
        <v>0</v>
      </c>
      <c r="AZ15" s="438">
        <v>0</v>
      </c>
      <c r="BA15" s="438">
        <v>1</v>
      </c>
      <c r="BB15" s="438">
        <v>1</v>
      </c>
      <c r="BC15" s="438">
        <v>0</v>
      </c>
      <c r="BD15" s="438"/>
      <c r="BE15" s="438">
        <v>1</v>
      </c>
      <c r="BF15" s="438">
        <v>2</v>
      </c>
      <c r="BG15" s="438">
        <v>0</v>
      </c>
      <c r="BH15" s="438">
        <v>0</v>
      </c>
      <c r="BI15" s="438">
        <v>0</v>
      </c>
      <c r="BJ15" s="438">
        <v>1</v>
      </c>
    </row>
    <row r="16" spans="1:95" s="137" customFormat="1">
      <c r="A16" s="150"/>
      <c r="B16" s="372" t="s">
        <v>155</v>
      </c>
      <c r="C16" s="373" t="s">
        <v>156</v>
      </c>
      <c r="D16" s="375"/>
      <c r="E16" s="438">
        <v>80</v>
      </c>
      <c r="F16" s="438">
        <v>0</v>
      </c>
      <c r="G16" s="438">
        <v>0</v>
      </c>
      <c r="H16" s="438">
        <v>1</v>
      </c>
      <c r="I16" s="443">
        <v>4</v>
      </c>
      <c r="J16" s="438">
        <v>1</v>
      </c>
      <c r="K16" s="438">
        <v>0</v>
      </c>
      <c r="L16" s="438">
        <v>2</v>
      </c>
      <c r="M16" s="438">
        <v>44</v>
      </c>
      <c r="N16" s="438">
        <v>1</v>
      </c>
      <c r="O16" s="438">
        <v>0</v>
      </c>
      <c r="P16" s="438">
        <v>0</v>
      </c>
      <c r="Q16" s="438">
        <v>4</v>
      </c>
      <c r="R16" s="438">
        <v>0</v>
      </c>
      <c r="S16" s="438">
        <v>0</v>
      </c>
      <c r="T16" s="438">
        <v>0</v>
      </c>
      <c r="U16" s="438">
        <v>0</v>
      </c>
      <c r="V16" s="438">
        <v>0</v>
      </c>
      <c r="W16" s="438">
        <v>0</v>
      </c>
      <c r="X16" s="438">
        <v>1</v>
      </c>
      <c r="Y16" s="438">
        <v>1</v>
      </c>
      <c r="Z16" s="438">
        <v>0</v>
      </c>
      <c r="AA16" s="438">
        <v>0</v>
      </c>
      <c r="AB16" s="438">
        <v>0</v>
      </c>
      <c r="AC16" s="438">
        <v>0</v>
      </c>
      <c r="AD16" s="438">
        <v>0</v>
      </c>
      <c r="AE16" s="438">
        <v>1</v>
      </c>
      <c r="AF16" s="438">
        <v>2</v>
      </c>
      <c r="AG16" s="438">
        <v>0</v>
      </c>
      <c r="AH16" s="438">
        <v>0</v>
      </c>
      <c r="AI16" s="438">
        <v>2</v>
      </c>
      <c r="AJ16" s="438">
        <v>0</v>
      </c>
      <c r="AK16" s="438">
        <v>1</v>
      </c>
      <c r="AL16" s="438">
        <v>0</v>
      </c>
      <c r="AM16" s="438">
        <v>0</v>
      </c>
      <c r="AN16" s="438">
        <v>0</v>
      </c>
      <c r="AO16" s="438">
        <v>0</v>
      </c>
      <c r="AP16" s="438">
        <v>0</v>
      </c>
      <c r="AQ16" s="438">
        <v>3</v>
      </c>
      <c r="AR16" s="438">
        <v>1</v>
      </c>
      <c r="AS16" s="438">
        <v>1</v>
      </c>
      <c r="AT16" s="438">
        <v>0</v>
      </c>
      <c r="AU16" s="438">
        <v>1</v>
      </c>
      <c r="AV16" s="438">
        <v>0</v>
      </c>
      <c r="AW16" s="438">
        <v>0</v>
      </c>
      <c r="AX16" s="438">
        <v>1</v>
      </c>
      <c r="AY16" s="438">
        <v>1</v>
      </c>
      <c r="AZ16" s="438">
        <v>0</v>
      </c>
      <c r="BA16" s="438">
        <v>2</v>
      </c>
      <c r="BB16" s="438">
        <v>2</v>
      </c>
      <c r="BC16" s="438">
        <v>0</v>
      </c>
      <c r="BD16" s="438"/>
      <c r="BE16" s="438">
        <v>1</v>
      </c>
      <c r="BF16" s="438">
        <v>1</v>
      </c>
      <c r="BG16" s="438">
        <v>0</v>
      </c>
      <c r="BH16" s="438">
        <v>1</v>
      </c>
      <c r="BI16" s="438">
        <v>0</v>
      </c>
      <c r="BJ16" s="438">
        <v>0</v>
      </c>
    </row>
    <row r="17" spans="1:62" s="137" customFormat="1">
      <c r="A17" s="150"/>
      <c r="B17" s="372" t="s">
        <v>157</v>
      </c>
      <c r="C17" s="373" t="s">
        <v>158</v>
      </c>
      <c r="D17" s="375"/>
      <c r="E17" s="438">
        <v>49</v>
      </c>
      <c r="F17" s="438">
        <v>0</v>
      </c>
      <c r="G17" s="438">
        <v>0</v>
      </c>
      <c r="H17" s="444">
        <v>0</v>
      </c>
      <c r="I17" s="443">
        <v>0</v>
      </c>
      <c r="J17" s="438">
        <v>0</v>
      </c>
      <c r="K17" s="438">
        <v>0</v>
      </c>
      <c r="L17" s="438">
        <v>0</v>
      </c>
      <c r="M17" s="438">
        <v>0</v>
      </c>
      <c r="N17" s="438">
        <v>28</v>
      </c>
      <c r="O17" s="438">
        <v>0</v>
      </c>
      <c r="P17" s="438">
        <v>0</v>
      </c>
      <c r="Q17" s="438">
        <v>1</v>
      </c>
      <c r="R17" s="438">
        <v>0</v>
      </c>
      <c r="S17" s="438">
        <v>0</v>
      </c>
      <c r="T17" s="438">
        <v>0</v>
      </c>
      <c r="U17" s="438">
        <v>0</v>
      </c>
      <c r="V17" s="438">
        <v>0</v>
      </c>
      <c r="W17" s="438">
        <v>0</v>
      </c>
      <c r="X17" s="438">
        <v>0</v>
      </c>
      <c r="Y17" s="438">
        <v>0</v>
      </c>
      <c r="Z17" s="438">
        <v>0</v>
      </c>
      <c r="AA17" s="438">
        <v>0</v>
      </c>
      <c r="AB17" s="438">
        <v>0</v>
      </c>
      <c r="AC17" s="438">
        <v>0</v>
      </c>
      <c r="AD17" s="438">
        <v>11</v>
      </c>
      <c r="AE17" s="438">
        <v>0</v>
      </c>
      <c r="AF17" s="438">
        <v>0</v>
      </c>
      <c r="AG17" s="438">
        <v>0</v>
      </c>
      <c r="AH17" s="438">
        <v>0</v>
      </c>
      <c r="AI17" s="438">
        <v>0</v>
      </c>
      <c r="AJ17" s="438">
        <v>0</v>
      </c>
      <c r="AK17" s="438">
        <v>0</v>
      </c>
      <c r="AL17" s="438">
        <v>1</v>
      </c>
      <c r="AM17" s="438">
        <v>4</v>
      </c>
      <c r="AN17" s="438">
        <v>0</v>
      </c>
      <c r="AO17" s="438">
        <v>2</v>
      </c>
      <c r="AP17" s="438">
        <v>0</v>
      </c>
      <c r="AQ17" s="438">
        <v>0</v>
      </c>
      <c r="AR17" s="438">
        <v>0</v>
      </c>
      <c r="AS17" s="438">
        <v>0</v>
      </c>
      <c r="AT17" s="438">
        <v>0</v>
      </c>
      <c r="AU17" s="438">
        <v>0</v>
      </c>
      <c r="AV17" s="438">
        <v>0</v>
      </c>
      <c r="AW17" s="438">
        <v>0</v>
      </c>
      <c r="AX17" s="438">
        <v>0</v>
      </c>
      <c r="AY17" s="438">
        <v>0</v>
      </c>
      <c r="AZ17" s="438">
        <v>0</v>
      </c>
      <c r="BA17" s="438">
        <v>0</v>
      </c>
      <c r="BB17" s="438">
        <v>0</v>
      </c>
      <c r="BC17" s="438">
        <v>0</v>
      </c>
      <c r="BD17" s="438"/>
      <c r="BE17" s="438">
        <v>0</v>
      </c>
      <c r="BF17" s="438">
        <v>1</v>
      </c>
      <c r="BG17" s="438">
        <v>0</v>
      </c>
      <c r="BH17" s="438">
        <v>0</v>
      </c>
      <c r="BI17" s="438">
        <v>0</v>
      </c>
      <c r="BJ17" s="438">
        <v>1</v>
      </c>
    </row>
    <row r="18" spans="1:62" s="137" customFormat="1">
      <c r="A18" s="150"/>
      <c r="B18" s="372" t="s">
        <v>159</v>
      </c>
      <c r="C18" s="373" t="s">
        <v>160</v>
      </c>
      <c r="D18" s="375"/>
      <c r="E18" s="438">
        <v>66</v>
      </c>
      <c r="F18" s="438">
        <v>0</v>
      </c>
      <c r="G18" s="438">
        <v>1</v>
      </c>
      <c r="H18" s="444">
        <v>0</v>
      </c>
      <c r="I18" s="443">
        <v>0</v>
      </c>
      <c r="J18" s="438">
        <v>1</v>
      </c>
      <c r="K18" s="438">
        <v>0</v>
      </c>
      <c r="L18" s="444">
        <v>0</v>
      </c>
      <c r="M18" s="444">
        <v>0</v>
      </c>
      <c r="N18" s="438">
        <v>0</v>
      </c>
      <c r="O18" s="438">
        <v>2</v>
      </c>
      <c r="P18" s="438">
        <v>0</v>
      </c>
      <c r="Q18" s="438">
        <v>10</v>
      </c>
      <c r="R18" s="438">
        <v>5</v>
      </c>
      <c r="S18" s="438">
        <v>0</v>
      </c>
      <c r="T18" s="438">
        <v>0</v>
      </c>
      <c r="U18" s="438">
        <v>0</v>
      </c>
      <c r="V18" s="438">
        <v>1</v>
      </c>
      <c r="W18" s="438">
        <v>0</v>
      </c>
      <c r="X18" s="438">
        <v>0</v>
      </c>
      <c r="Y18" s="438">
        <v>0</v>
      </c>
      <c r="Z18" s="438">
        <v>0</v>
      </c>
      <c r="AA18" s="438">
        <v>1</v>
      </c>
      <c r="AB18" s="438">
        <v>0</v>
      </c>
      <c r="AC18" s="438">
        <v>11</v>
      </c>
      <c r="AD18" s="438">
        <v>0</v>
      </c>
      <c r="AE18" s="438">
        <v>0</v>
      </c>
      <c r="AF18" s="438">
        <v>0</v>
      </c>
      <c r="AG18" s="438">
        <v>0</v>
      </c>
      <c r="AH18" s="438">
        <v>0</v>
      </c>
      <c r="AI18" s="438">
        <v>0</v>
      </c>
      <c r="AJ18" s="438">
        <v>0</v>
      </c>
      <c r="AK18" s="438">
        <v>0</v>
      </c>
      <c r="AL18" s="438">
        <v>0</v>
      </c>
      <c r="AM18" s="438">
        <v>1</v>
      </c>
      <c r="AN18" s="438">
        <v>0</v>
      </c>
      <c r="AO18" s="438">
        <v>4</v>
      </c>
      <c r="AP18" s="438">
        <v>7</v>
      </c>
      <c r="AQ18" s="438">
        <v>0</v>
      </c>
      <c r="AR18" s="438">
        <v>0</v>
      </c>
      <c r="AS18" s="438">
        <v>0</v>
      </c>
      <c r="AT18" s="438">
        <v>0</v>
      </c>
      <c r="AU18" s="438">
        <v>2</v>
      </c>
      <c r="AV18" s="438">
        <v>0</v>
      </c>
      <c r="AW18" s="438">
        <v>0</v>
      </c>
      <c r="AX18" s="438">
        <v>0</v>
      </c>
      <c r="AY18" s="438">
        <v>0</v>
      </c>
      <c r="AZ18" s="438">
        <v>0</v>
      </c>
      <c r="BA18" s="438">
        <v>3</v>
      </c>
      <c r="BB18" s="438">
        <v>0</v>
      </c>
      <c r="BC18" s="438">
        <v>0</v>
      </c>
      <c r="BD18" s="438"/>
      <c r="BE18" s="438">
        <v>12</v>
      </c>
      <c r="BF18" s="438">
        <v>0</v>
      </c>
      <c r="BG18" s="438">
        <v>0</v>
      </c>
      <c r="BH18" s="438">
        <v>0</v>
      </c>
      <c r="BI18" s="438">
        <v>0</v>
      </c>
      <c r="BJ18" s="438">
        <v>5</v>
      </c>
    </row>
    <row r="19" spans="1:62" s="137" customFormat="1">
      <c r="A19" s="150"/>
      <c r="B19" s="372" t="s">
        <v>161</v>
      </c>
      <c r="C19" s="373" t="s">
        <v>162</v>
      </c>
      <c r="D19" s="375"/>
      <c r="E19" s="438">
        <v>128</v>
      </c>
      <c r="F19" s="438">
        <v>0</v>
      </c>
      <c r="G19" s="438">
        <v>1</v>
      </c>
      <c r="H19" s="444">
        <v>0</v>
      </c>
      <c r="I19" s="443">
        <v>0</v>
      </c>
      <c r="J19" s="438">
        <v>0</v>
      </c>
      <c r="K19" s="438">
        <v>0</v>
      </c>
      <c r="L19" s="438">
        <v>4</v>
      </c>
      <c r="M19" s="438">
        <v>1</v>
      </c>
      <c r="N19" s="438">
        <v>0</v>
      </c>
      <c r="O19" s="438">
        <v>0</v>
      </c>
      <c r="P19" s="438">
        <v>0</v>
      </c>
      <c r="Q19" s="438">
        <v>91</v>
      </c>
      <c r="R19" s="438">
        <v>1</v>
      </c>
      <c r="S19" s="438">
        <v>0</v>
      </c>
      <c r="T19" s="438">
        <v>0</v>
      </c>
      <c r="U19" s="438">
        <v>0</v>
      </c>
      <c r="V19" s="438">
        <v>1</v>
      </c>
      <c r="W19" s="438">
        <v>0</v>
      </c>
      <c r="X19" s="438">
        <v>0</v>
      </c>
      <c r="Y19" s="438">
        <v>0</v>
      </c>
      <c r="Z19" s="438">
        <v>0</v>
      </c>
      <c r="AA19" s="438">
        <v>1</v>
      </c>
      <c r="AB19" s="438">
        <v>0</v>
      </c>
      <c r="AC19" s="438">
        <v>0</v>
      </c>
      <c r="AD19" s="438">
        <v>0</v>
      </c>
      <c r="AE19" s="438">
        <v>0</v>
      </c>
      <c r="AF19" s="438">
        <v>0</v>
      </c>
      <c r="AG19" s="438">
        <v>0</v>
      </c>
      <c r="AH19" s="438">
        <v>0</v>
      </c>
      <c r="AI19" s="438">
        <v>0</v>
      </c>
      <c r="AJ19" s="438">
        <v>0</v>
      </c>
      <c r="AK19" s="438">
        <v>0</v>
      </c>
      <c r="AL19" s="438">
        <v>0</v>
      </c>
      <c r="AM19" s="438">
        <v>6</v>
      </c>
      <c r="AN19" s="438">
        <v>1</v>
      </c>
      <c r="AO19" s="438">
        <v>4</v>
      </c>
      <c r="AP19" s="438">
        <v>0</v>
      </c>
      <c r="AQ19" s="438">
        <v>0</v>
      </c>
      <c r="AR19" s="438">
        <v>1</v>
      </c>
      <c r="AS19" s="438">
        <v>0</v>
      </c>
      <c r="AT19" s="438">
        <v>0</v>
      </c>
      <c r="AU19" s="438">
        <v>0</v>
      </c>
      <c r="AV19" s="438">
        <v>1</v>
      </c>
      <c r="AW19" s="438">
        <v>0</v>
      </c>
      <c r="AX19" s="438">
        <v>0</v>
      </c>
      <c r="AY19" s="438">
        <v>0</v>
      </c>
      <c r="AZ19" s="438">
        <v>0</v>
      </c>
      <c r="BA19" s="438">
        <v>4</v>
      </c>
      <c r="BB19" s="438">
        <v>1</v>
      </c>
      <c r="BC19" s="438">
        <v>0</v>
      </c>
      <c r="BD19" s="438"/>
      <c r="BE19" s="438">
        <v>1</v>
      </c>
      <c r="BF19" s="438">
        <v>1</v>
      </c>
      <c r="BG19" s="438">
        <v>1</v>
      </c>
      <c r="BH19" s="438">
        <v>0</v>
      </c>
      <c r="BI19" s="438">
        <v>0</v>
      </c>
      <c r="BJ19" s="438">
        <v>7</v>
      </c>
    </row>
    <row r="20" spans="1:62" s="137" customFormat="1">
      <c r="A20" s="150"/>
      <c r="B20" s="372" t="s">
        <v>161</v>
      </c>
      <c r="C20" s="373" t="s">
        <v>163</v>
      </c>
      <c r="D20" s="375"/>
      <c r="E20" s="438">
        <v>124</v>
      </c>
      <c r="F20" s="438">
        <v>0</v>
      </c>
      <c r="G20" s="438">
        <v>0</v>
      </c>
      <c r="H20" s="444">
        <v>0</v>
      </c>
      <c r="I20" s="443">
        <v>0</v>
      </c>
      <c r="J20" s="438">
        <v>0</v>
      </c>
      <c r="K20" s="438">
        <v>0</v>
      </c>
      <c r="L20" s="444">
        <v>13</v>
      </c>
      <c r="M20" s="444">
        <v>0</v>
      </c>
      <c r="N20" s="438">
        <v>0</v>
      </c>
      <c r="O20" s="438">
        <v>0</v>
      </c>
      <c r="P20" s="438">
        <v>0</v>
      </c>
      <c r="Q20" s="438">
        <v>47</v>
      </c>
      <c r="R20" s="438">
        <v>10</v>
      </c>
      <c r="S20" s="438">
        <v>0</v>
      </c>
      <c r="T20" s="438">
        <v>0</v>
      </c>
      <c r="U20" s="438">
        <v>0</v>
      </c>
      <c r="V20" s="438">
        <v>6</v>
      </c>
      <c r="W20" s="438">
        <v>1</v>
      </c>
      <c r="X20" s="438">
        <v>0</v>
      </c>
      <c r="Y20" s="438">
        <v>0</v>
      </c>
      <c r="Z20" s="438">
        <v>2</v>
      </c>
      <c r="AA20" s="438">
        <v>3</v>
      </c>
      <c r="AB20" s="438">
        <v>1</v>
      </c>
      <c r="AC20" s="438">
        <v>0</v>
      </c>
      <c r="AD20" s="438">
        <v>1</v>
      </c>
      <c r="AE20" s="438">
        <v>4</v>
      </c>
      <c r="AF20" s="438">
        <v>1</v>
      </c>
      <c r="AG20" s="438">
        <v>1</v>
      </c>
      <c r="AH20" s="438">
        <v>0</v>
      </c>
      <c r="AI20" s="438">
        <v>0</v>
      </c>
      <c r="AJ20" s="438">
        <v>0</v>
      </c>
      <c r="AK20" s="438">
        <v>1</v>
      </c>
      <c r="AL20" s="438">
        <v>0</v>
      </c>
      <c r="AM20" s="438">
        <v>4</v>
      </c>
      <c r="AN20" s="438">
        <v>0</v>
      </c>
      <c r="AO20" s="438">
        <v>6</v>
      </c>
      <c r="AP20" s="438">
        <v>2</v>
      </c>
      <c r="AQ20" s="438">
        <v>0</v>
      </c>
      <c r="AR20" s="438">
        <v>3</v>
      </c>
      <c r="AS20" s="438">
        <v>0</v>
      </c>
      <c r="AT20" s="438">
        <v>0</v>
      </c>
      <c r="AU20" s="438">
        <v>5</v>
      </c>
      <c r="AV20" s="438">
        <v>0</v>
      </c>
      <c r="AW20" s="438">
        <v>0</v>
      </c>
      <c r="AX20" s="438">
        <v>0</v>
      </c>
      <c r="AY20" s="438">
        <v>0</v>
      </c>
      <c r="AZ20" s="438">
        <v>0</v>
      </c>
      <c r="BA20" s="438">
        <v>4</v>
      </c>
      <c r="BB20" s="438">
        <v>6</v>
      </c>
      <c r="BC20" s="438">
        <v>0</v>
      </c>
      <c r="BD20" s="438"/>
      <c r="BE20" s="438">
        <v>1</v>
      </c>
      <c r="BF20" s="438">
        <v>2</v>
      </c>
      <c r="BG20" s="438">
        <v>0</v>
      </c>
      <c r="BH20" s="438">
        <v>0</v>
      </c>
      <c r="BI20" s="438">
        <v>0</v>
      </c>
      <c r="BJ20" s="438">
        <v>0</v>
      </c>
    </row>
    <row r="21" spans="1:62" s="137" customFormat="1">
      <c r="A21" s="150"/>
      <c r="B21" s="372" t="s">
        <v>161</v>
      </c>
      <c r="C21" s="373" t="s">
        <v>164</v>
      </c>
      <c r="D21" s="375"/>
      <c r="E21" s="438">
        <v>86</v>
      </c>
      <c r="F21" s="438">
        <v>0</v>
      </c>
      <c r="G21" s="438">
        <v>0</v>
      </c>
      <c r="H21" s="444">
        <v>0</v>
      </c>
      <c r="I21" s="443">
        <v>0</v>
      </c>
      <c r="J21" s="438">
        <v>1</v>
      </c>
      <c r="K21" s="438">
        <v>0</v>
      </c>
      <c r="L21" s="438">
        <v>0</v>
      </c>
      <c r="M21" s="438">
        <v>1</v>
      </c>
      <c r="N21" s="438">
        <v>0</v>
      </c>
      <c r="O21" s="438">
        <v>0</v>
      </c>
      <c r="P21" s="438">
        <v>0</v>
      </c>
      <c r="Q21" s="438">
        <v>80</v>
      </c>
      <c r="R21" s="438">
        <v>2</v>
      </c>
      <c r="S21" s="438">
        <v>0</v>
      </c>
      <c r="T21" s="438">
        <v>0</v>
      </c>
      <c r="U21" s="438">
        <v>0</v>
      </c>
      <c r="V21" s="438">
        <v>0</v>
      </c>
      <c r="W21" s="438">
        <v>0</v>
      </c>
      <c r="X21" s="438">
        <v>0</v>
      </c>
      <c r="Y21" s="438">
        <v>0</v>
      </c>
      <c r="Z21" s="438">
        <v>0</v>
      </c>
      <c r="AA21" s="438">
        <v>0</v>
      </c>
      <c r="AB21" s="438">
        <v>0</v>
      </c>
      <c r="AC21" s="438">
        <v>0</v>
      </c>
      <c r="AD21" s="438">
        <v>0</v>
      </c>
      <c r="AE21" s="438">
        <v>0</v>
      </c>
      <c r="AF21" s="438">
        <v>0</v>
      </c>
      <c r="AG21" s="438">
        <v>0</v>
      </c>
      <c r="AH21" s="438">
        <v>0</v>
      </c>
      <c r="AI21" s="438">
        <v>0</v>
      </c>
      <c r="AJ21" s="438">
        <v>0</v>
      </c>
      <c r="AK21" s="438">
        <v>0</v>
      </c>
      <c r="AL21" s="438">
        <v>0</v>
      </c>
      <c r="AM21" s="438">
        <v>0</v>
      </c>
      <c r="AN21" s="438">
        <v>0</v>
      </c>
      <c r="AO21" s="438">
        <v>0</v>
      </c>
      <c r="AP21" s="438">
        <v>0</v>
      </c>
      <c r="AQ21" s="438">
        <v>0</v>
      </c>
      <c r="AR21" s="438">
        <v>1</v>
      </c>
      <c r="AS21" s="438">
        <v>0</v>
      </c>
      <c r="AT21" s="438">
        <v>0</v>
      </c>
      <c r="AU21" s="438">
        <v>0</v>
      </c>
      <c r="AV21" s="438">
        <v>0</v>
      </c>
      <c r="AW21" s="438">
        <v>0</v>
      </c>
      <c r="AX21" s="438">
        <v>0</v>
      </c>
      <c r="AY21" s="438">
        <v>0</v>
      </c>
      <c r="AZ21" s="438">
        <v>1</v>
      </c>
      <c r="BA21" s="438">
        <v>0</v>
      </c>
      <c r="BB21" s="438">
        <v>0</v>
      </c>
      <c r="BC21" s="438">
        <v>0</v>
      </c>
      <c r="BD21" s="438"/>
      <c r="BE21" s="438">
        <v>0</v>
      </c>
      <c r="BF21" s="438">
        <v>0</v>
      </c>
      <c r="BG21" s="438">
        <v>0</v>
      </c>
      <c r="BH21" s="438">
        <v>0</v>
      </c>
      <c r="BI21" s="438">
        <v>0</v>
      </c>
      <c r="BJ21" s="438">
        <v>0</v>
      </c>
    </row>
    <row r="22" spans="1:62" s="137" customFormat="1">
      <c r="A22" s="150"/>
      <c r="B22" s="372" t="s">
        <v>165</v>
      </c>
      <c r="C22" s="373" t="s">
        <v>166</v>
      </c>
      <c r="D22" s="375"/>
      <c r="E22" s="438">
        <v>95</v>
      </c>
      <c r="F22" s="438">
        <v>0</v>
      </c>
      <c r="G22" s="438">
        <v>0</v>
      </c>
      <c r="H22" s="444">
        <v>0</v>
      </c>
      <c r="I22" s="443">
        <v>0</v>
      </c>
      <c r="J22" s="438">
        <v>0</v>
      </c>
      <c r="K22" s="438">
        <v>0</v>
      </c>
      <c r="L22" s="444">
        <v>0</v>
      </c>
      <c r="M22" s="444">
        <v>0</v>
      </c>
      <c r="N22" s="444">
        <v>0</v>
      </c>
      <c r="O22" s="444">
        <v>0</v>
      </c>
      <c r="P22" s="444">
        <v>0</v>
      </c>
      <c r="Q22" s="444">
        <v>3</v>
      </c>
      <c r="R22" s="444">
        <v>87</v>
      </c>
      <c r="S22" s="438">
        <v>0</v>
      </c>
      <c r="T22" s="438">
        <v>0</v>
      </c>
      <c r="U22" s="438">
        <v>0</v>
      </c>
      <c r="V22" s="438">
        <v>0</v>
      </c>
      <c r="W22" s="438">
        <v>0</v>
      </c>
      <c r="X22" s="438">
        <v>0</v>
      </c>
      <c r="Y22" s="438">
        <v>0</v>
      </c>
      <c r="Z22" s="438">
        <v>0</v>
      </c>
      <c r="AA22" s="438">
        <v>0</v>
      </c>
      <c r="AB22" s="438">
        <v>0</v>
      </c>
      <c r="AC22" s="438">
        <v>0</v>
      </c>
      <c r="AD22" s="438">
        <v>0</v>
      </c>
      <c r="AE22" s="438">
        <v>1</v>
      </c>
      <c r="AF22" s="438">
        <v>0</v>
      </c>
      <c r="AG22" s="438">
        <v>0</v>
      </c>
      <c r="AH22" s="438">
        <v>0</v>
      </c>
      <c r="AI22" s="438">
        <v>0</v>
      </c>
      <c r="AJ22" s="438">
        <v>0</v>
      </c>
      <c r="AK22" s="438">
        <v>0</v>
      </c>
      <c r="AL22" s="438">
        <v>0</v>
      </c>
      <c r="AM22" s="438">
        <v>0</v>
      </c>
      <c r="AN22" s="438">
        <v>0</v>
      </c>
      <c r="AO22" s="438">
        <v>1</v>
      </c>
      <c r="AP22" s="438">
        <v>0</v>
      </c>
      <c r="AQ22" s="438">
        <v>0</v>
      </c>
      <c r="AR22" s="438">
        <v>0</v>
      </c>
      <c r="AS22" s="438">
        <v>0</v>
      </c>
      <c r="AT22" s="438">
        <v>0</v>
      </c>
      <c r="AU22" s="438">
        <v>0</v>
      </c>
      <c r="AV22" s="438">
        <v>0</v>
      </c>
      <c r="AW22" s="438">
        <v>0</v>
      </c>
      <c r="AX22" s="438">
        <v>3</v>
      </c>
      <c r="AY22" s="438">
        <v>0</v>
      </c>
      <c r="AZ22" s="438">
        <v>0</v>
      </c>
      <c r="BA22" s="438">
        <v>0</v>
      </c>
      <c r="BB22" s="438">
        <v>0</v>
      </c>
      <c r="BC22" s="438">
        <v>0</v>
      </c>
      <c r="BD22" s="438"/>
      <c r="BE22" s="438">
        <v>0</v>
      </c>
      <c r="BF22" s="438">
        <v>0</v>
      </c>
      <c r="BG22" s="438">
        <v>0</v>
      </c>
      <c r="BH22" s="438">
        <v>0</v>
      </c>
      <c r="BI22" s="438">
        <v>0</v>
      </c>
      <c r="BJ22" s="438">
        <v>0</v>
      </c>
    </row>
    <row r="23" spans="1:62" s="137" customFormat="1">
      <c r="A23" s="150"/>
      <c r="B23" s="372" t="s">
        <v>167</v>
      </c>
      <c r="C23" s="373" t="s">
        <v>168</v>
      </c>
      <c r="D23" s="375"/>
      <c r="E23" s="438">
        <v>80</v>
      </c>
      <c r="F23" s="438">
        <v>0</v>
      </c>
      <c r="G23" s="438">
        <v>0</v>
      </c>
      <c r="H23" s="444">
        <v>0</v>
      </c>
      <c r="I23" s="443">
        <v>1</v>
      </c>
      <c r="J23" s="438">
        <v>0</v>
      </c>
      <c r="K23" s="438">
        <v>0</v>
      </c>
      <c r="L23" s="438">
        <v>1</v>
      </c>
      <c r="M23" s="438">
        <v>1</v>
      </c>
      <c r="N23" s="438">
        <v>0</v>
      </c>
      <c r="O23" s="438">
        <v>0</v>
      </c>
      <c r="P23" s="438">
        <v>0</v>
      </c>
      <c r="Q23" s="438">
        <v>2</v>
      </c>
      <c r="R23" s="438">
        <v>1</v>
      </c>
      <c r="S23" s="438">
        <v>0</v>
      </c>
      <c r="T23" s="438">
        <v>0</v>
      </c>
      <c r="U23" s="438">
        <v>0</v>
      </c>
      <c r="V23" s="438">
        <v>4</v>
      </c>
      <c r="W23" s="438">
        <v>0</v>
      </c>
      <c r="X23" s="438">
        <v>55</v>
      </c>
      <c r="Y23" s="438">
        <v>0</v>
      </c>
      <c r="Z23" s="438">
        <v>0</v>
      </c>
      <c r="AA23" s="438">
        <v>0</v>
      </c>
      <c r="AB23" s="438">
        <v>0</v>
      </c>
      <c r="AC23" s="438">
        <v>0</v>
      </c>
      <c r="AD23" s="438">
        <v>0</v>
      </c>
      <c r="AE23" s="438">
        <v>1</v>
      </c>
      <c r="AF23" s="438">
        <v>3</v>
      </c>
      <c r="AG23" s="438">
        <v>0</v>
      </c>
      <c r="AH23" s="438">
        <v>0</v>
      </c>
      <c r="AI23" s="438">
        <v>0</v>
      </c>
      <c r="AJ23" s="438">
        <v>0</v>
      </c>
      <c r="AK23" s="438">
        <v>0</v>
      </c>
      <c r="AL23" s="438">
        <v>0</v>
      </c>
      <c r="AM23" s="438">
        <v>1</v>
      </c>
      <c r="AN23" s="438">
        <v>0</v>
      </c>
      <c r="AO23" s="438">
        <v>0</v>
      </c>
      <c r="AP23" s="438">
        <v>0</v>
      </c>
      <c r="AQ23" s="438">
        <v>3</v>
      </c>
      <c r="AR23" s="438">
        <v>0</v>
      </c>
      <c r="AS23" s="438">
        <v>0</v>
      </c>
      <c r="AT23" s="438">
        <v>0</v>
      </c>
      <c r="AU23" s="438">
        <v>0</v>
      </c>
      <c r="AV23" s="438">
        <v>0</v>
      </c>
      <c r="AW23" s="438">
        <v>0</v>
      </c>
      <c r="AX23" s="438">
        <v>0</v>
      </c>
      <c r="AY23" s="438">
        <v>1</v>
      </c>
      <c r="AZ23" s="438">
        <v>0</v>
      </c>
      <c r="BA23" s="438">
        <v>1</v>
      </c>
      <c r="BB23" s="438">
        <v>0</v>
      </c>
      <c r="BC23" s="438">
        <v>0</v>
      </c>
      <c r="BD23" s="438"/>
      <c r="BE23" s="438">
        <v>0</v>
      </c>
      <c r="BF23" s="438">
        <v>0</v>
      </c>
      <c r="BG23" s="438">
        <v>0</v>
      </c>
      <c r="BH23" s="438">
        <v>5</v>
      </c>
      <c r="BI23" s="438">
        <v>0</v>
      </c>
      <c r="BJ23" s="438">
        <v>0</v>
      </c>
    </row>
    <row r="24" spans="1:62" s="137" customFormat="1">
      <c r="A24" s="150"/>
      <c r="B24" s="372" t="s">
        <v>169</v>
      </c>
      <c r="C24" s="373" t="s">
        <v>170</v>
      </c>
      <c r="D24" s="375"/>
      <c r="E24" s="438">
        <v>138</v>
      </c>
      <c r="F24" s="438">
        <v>0</v>
      </c>
      <c r="G24" s="438">
        <v>2</v>
      </c>
      <c r="H24" s="444">
        <v>0</v>
      </c>
      <c r="I24" s="443">
        <v>2</v>
      </c>
      <c r="J24" s="438">
        <v>1</v>
      </c>
      <c r="K24" s="438">
        <v>0</v>
      </c>
      <c r="L24" s="444">
        <v>8</v>
      </c>
      <c r="M24" s="444">
        <v>1</v>
      </c>
      <c r="N24" s="438">
        <v>1</v>
      </c>
      <c r="O24" s="438">
        <v>1</v>
      </c>
      <c r="P24" s="438">
        <v>0</v>
      </c>
      <c r="Q24" s="438">
        <v>15</v>
      </c>
      <c r="R24" s="438">
        <v>5</v>
      </c>
      <c r="S24" s="438">
        <v>0</v>
      </c>
      <c r="T24" s="438">
        <v>0</v>
      </c>
      <c r="U24" s="438">
        <v>0</v>
      </c>
      <c r="V24" s="438">
        <v>32</v>
      </c>
      <c r="W24" s="438">
        <v>1</v>
      </c>
      <c r="X24" s="438">
        <v>0</v>
      </c>
      <c r="Y24" s="438">
        <v>2</v>
      </c>
      <c r="Z24" s="438">
        <v>2</v>
      </c>
      <c r="AA24" s="438">
        <v>2</v>
      </c>
      <c r="AB24" s="438">
        <v>0</v>
      </c>
      <c r="AC24" s="438">
        <v>1</v>
      </c>
      <c r="AD24" s="438">
        <v>0</v>
      </c>
      <c r="AE24" s="438">
        <v>14</v>
      </c>
      <c r="AF24" s="438">
        <v>2</v>
      </c>
      <c r="AG24" s="438">
        <v>0</v>
      </c>
      <c r="AH24" s="438">
        <v>2</v>
      </c>
      <c r="AI24" s="438">
        <v>0</v>
      </c>
      <c r="AJ24" s="438">
        <v>0</v>
      </c>
      <c r="AK24" s="438">
        <v>0</v>
      </c>
      <c r="AL24" s="438">
        <v>0</v>
      </c>
      <c r="AM24" s="438">
        <v>3</v>
      </c>
      <c r="AN24" s="438">
        <v>0</v>
      </c>
      <c r="AO24" s="438">
        <v>5</v>
      </c>
      <c r="AP24" s="438">
        <v>5</v>
      </c>
      <c r="AQ24" s="438">
        <v>0</v>
      </c>
      <c r="AR24" s="438">
        <v>3</v>
      </c>
      <c r="AS24" s="438">
        <v>1</v>
      </c>
      <c r="AT24" s="438">
        <v>1</v>
      </c>
      <c r="AU24" s="438">
        <v>3</v>
      </c>
      <c r="AV24" s="438">
        <v>0</v>
      </c>
      <c r="AW24" s="438">
        <v>1</v>
      </c>
      <c r="AX24" s="438">
        <v>0</v>
      </c>
      <c r="AY24" s="438">
        <v>0</v>
      </c>
      <c r="AZ24" s="438">
        <v>0</v>
      </c>
      <c r="BA24" s="438">
        <v>12</v>
      </c>
      <c r="BB24" s="438">
        <v>1</v>
      </c>
      <c r="BC24" s="438">
        <v>0</v>
      </c>
      <c r="BD24" s="438"/>
      <c r="BE24" s="438">
        <v>6</v>
      </c>
      <c r="BF24" s="438">
        <v>1</v>
      </c>
      <c r="BG24" s="438">
        <v>0</v>
      </c>
      <c r="BH24" s="438">
        <v>1</v>
      </c>
      <c r="BI24" s="438">
        <v>0</v>
      </c>
      <c r="BJ24" s="438">
        <v>1</v>
      </c>
    </row>
    <row r="25" spans="1:62" s="137" customFormat="1">
      <c r="A25" s="150"/>
      <c r="B25" s="372" t="s">
        <v>169</v>
      </c>
      <c r="C25" s="373" t="s">
        <v>171</v>
      </c>
      <c r="D25" s="375"/>
      <c r="E25" s="438">
        <v>69</v>
      </c>
      <c r="F25" s="438">
        <v>0</v>
      </c>
      <c r="G25" s="438">
        <v>0</v>
      </c>
      <c r="H25" s="444">
        <v>0</v>
      </c>
      <c r="I25" s="443">
        <v>0</v>
      </c>
      <c r="J25" s="438">
        <v>0</v>
      </c>
      <c r="K25" s="438">
        <v>0</v>
      </c>
      <c r="L25" s="438">
        <v>0</v>
      </c>
      <c r="M25" s="438">
        <v>0</v>
      </c>
      <c r="N25" s="438">
        <v>0</v>
      </c>
      <c r="O25" s="438">
        <v>0</v>
      </c>
      <c r="P25" s="438">
        <v>0</v>
      </c>
      <c r="Q25" s="438">
        <v>0</v>
      </c>
      <c r="R25" s="438">
        <v>0</v>
      </c>
      <c r="S25" s="438">
        <v>0</v>
      </c>
      <c r="T25" s="438">
        <v>0</v>
      </c>
      <c r="U25" s="438">
        <v>0</v>
      </c>
      <c r="V25" s="438">
        <v>69</v>
      </c>
      <c r="W25" s="438">
        <v>0</v>
      </c>
      <c r="X25" s="438">
        <v>0</v>
      </c>
      <c r="Y25" s="438">
        <v>0</v>
      </c>
      <c r="Z25" s="438">
        <v>0</v>
      </c>
      <c r="AA25" s="438">
        <v>0</v>
      </c>
      <c r="AB25" s="438">
        <v>0</v>
      </c>
      <c r="AC25" s="438">
        <v>0</v>
      </c>
      <c r="AD25" s="438">
        <v>0</v>
      </c>
      <c r="AE25" s="438">
        <v>0</v>
      </c>
      <c r="AF25" s="438">
        <v>0</v>
      </c>
      <c r="AG25" s="438">
        <v>0</v>
      </c>
      <c r="AH25" s="438">
        <v>0</v>
      </c>
      <c r="AI25" s="438">
        <v>0</v>
      </c>
      <c r="AJ25" s="438">
        <v>0</v>
      </c>
      <c r="AK25" s="438">
        <v>0</v>
      </c>
      <c r="AL25" s="438">
        <v>0</v>
      </c>
      <c r="AM25" s="438">
        <v>0</v>
      </c>
      <c r="AN25" s="438">
        <v>0</v>
      </c>
      <c r="AO25" s="438">
        <v>0</v>
      </c>
      <c r="AP25" s="438">
        <v>0</v>
      </c>
      <c r="AQ25" s="438">
        <v>0</v>
      </c>
      <c r="AR25" s="438">
        <v>0</v>
      </c>
      <c r="AS25" s="438">
        <v>0</v>
      </c>
      <c r="AT25" s="438">
        <v>0</v>
      </c>
      <c r="AU25" s="438">
        <v>0</v>
      </c>
      <c r="AV25" s="438">
        <v>0</v>
      </c>
      <c r="AW25" s="438">
        <v>0</v>
      </c>
      <c r="AX25" s="438">
        <v>0</v>
      </c>
      <c r="AY25" s="438">
        <v>0</v>
      </c>
      <c r="AZ25" s="438">
        <v>0</v>
      </c>
      <c r="BA25" s="438">
        <v>0</v>
      </c>
      <c r="BB25" s="438">
        <v>0</v>
      </c>
      <c r="BC25" s="438">
        <v>0</v>
      </c>
      <c r="BD25" s="438"/>
      <c r="BE25" s="438">
        <v>0</v>
      </c>
      <c r="BF25" s="438">
        <v>0</v>
      </c>
      <c r="BG25" s="438">
        <v>0</v>
      </c>
      <c r="BH25" s="438">
        <v>0</v>
      </c>
      <c r="BI25" s="438">
        <v>0</v>
      </c>
      <c r="BJ25" s="438">
        <v>0</v>
      </c>
    </row>
    <row r="26" spans="1:62" s="137" customFormat="1">
      <c r="A26" s="150"/>
      <c r="B26" s="372" t="s">
        <v>169</v>
      </c>
      <c r="C26" s="373" t="s">
        <v>172</v>
      </c>
      <c r="D26" s="375"/>
      <c r="E26" s="438">
        <v>50</v>
      </c>
      <c r="F26" s="438">
        <v>0</v>
      </c>
      <c r="G26" s="438">
        <v>0</v>
      </c>
      <c r="H26" s="444">
        <v>0</v>
      </c>
      <c r="I26" s="443">
        <v>1</v>
      </c>
      <c r="J26" s="438">
        <v>0</v>
      </c>
      <c r="K26" s="438">
        <v>0</v>
      </c>
      <c r="L26" s="444">
        <v>0</v>
      </c>
      <c r="M26" s="444">
        <v>0</v>
      </c>
      <c r="N26" s="438">
        <v>0</v>
      </c>
      <c r="O26" s="438">
        <v>0</v>
      </c>
      <c r="P26" s="438">
        <v>0</v>
      </c>
      <c r="Q26" s="438">
        <v>0</v>
      </c>
      <c r="R26" s="438">
        <v>0</v>
      </c>
      <c r="S26" s="438">
        <v>0</v>
      </c>
      <c r="T26" s="438">
        <v>0</v>
      </c>
      <c r="U26" s="438">
        <v>0</v>
      </c>
      <c r="V26" s="438">
        <v>43</v>
      </c>
      <c r="W26" s="438">
        <v>0</v>
      </c>
      <c r="X26" s="438">
        <v>0</v>
      </c>
      <c r="Y26" s="438">
        <v>0</v>
      </c>
      <c r="Z26" s="438">
        <v>0</v>
      </c>
      <c r="AA26" s="438">
        <v>0</v>
      </c>
      <c r="AB26" s="438">
        <v>0</v>
      </c>
      <c r="AC26" s="438">
        <v>0</v>
      </c>
      <c r="AD26" s="438">
        <v>0</v>
      </c>
      <c r="AE26" s="438">
        <v>0</v>
      </c>
      <c r="AF26" s="438">
        <v>0</v>
      </c>
      <c r="AG26" s="438">
        <v>0</v>
      </c>
      <c r="AH26" s="438">
        <v>5</v>
      </c>
      <c r="AI26" s="438">
        <v>0</v>
      </c>
      <c r="AJ26" s="438">
        <v>0</v>
      </c>
      <c r="AK26" s="438">
        <v>0</v>
      </c>
      <c r="AL26" s="438">
        <v>0</v>
      </c>
      <c r="AM26" s="438">
        <v>0</v>
      </c>
      <c r="AN26" s="438">
        <v>0</v>
      </c>
      <c r="AO26" s="438">
        <v>0</v>
      </c>
      <c r="AP26" s="438">
        <v>0</v>
      </c>
      <c r="AQ26" s="438">
        <v>0</v>
      </c>
      <c r="AR26" s="438">
        <v>0</v>
      </c>
      <c r="AS26" s="438">
        <v>0</v>
      </c>
      <c r="AT26" s="438">
        <v>0</v>
      </c>
      <c r="AU26" s="438">
        <v>0</v>
      </c>
      <c r="AV26" s="438">
        <v>0</v>
      </c>
      <c r="AW26" s="438">
        <v>0</v>
      </c>
      <c r="AX26" s="438">
        <v>0</v>
      </c>
      <c r="AY26" s="438">
        <v>0</v>
      </c>
      <c r="AZ26" s="438">
        <v>0</v>
      </c>
      <c r="BA26" s="438">
        <v>1</v>
      </c>
      <c r="BB26" s="438">
        <v>0</v>
      </c>
      <c r="BC26" s="438">
        <v>0</v>
      </c>
      <c r="BD26" s="438"/>
      <c r="BE26" s="438">
        <v>0</v>
      </c>
      <c r="BF26" s="438">
        <v>0</v>
      </c>
      <c r="BG26" s="438">
        <v>0</v>
      </c>
      <c r="BH26" s="438">
        <v>0</v>
      </c>
      <c r="BI26" s="438">
        <v>0</v>
      </c>
      <c r="BJ26" s="438">
        <v>0</v>
      </c>
    </row>
    <row r="27" spans="1:62" s="137" customFormat="1">
      <c r="A27" s="150"/>
      <c r="B27" s="372" t="s">
        <v>173</v>
      </c>
      <c r="C27" s="373" t="s">
        <v>174</v>
      </c>
      <c r="D27" s="375"/>
      <c r="E27" s="438">
        <v>104</v>
      </c>
      <c r="F27" s="438">
        <v>0</v>
      </c>
      <c r="G27" s="438">
        <v>0</v>
      </c>
      <c r="H27" s="444">
        <v>0</v>
      </c>
      <c r="I27" s="443">
        <v>0</v>
      </c>
      <c r="J27" s="438">
        <v>0</v>
      </c>
      <c r="K27" s="438">
        <v>0</v>
      </c>
      <c r="L27" s="438">
        <v>0</v>
      </c>
      <c r="M27" s="438">
        <v>0</v>
      </c>
      <c r="N27" s="438">
        <v>0</v>
      </c>
      <c r="O27" s="438">
        <v>0</v>
      </c>
      <c r="P27" s="438">
        <v>0</v>
      </c>
      <c r="Q27" s="438">
        <v>4</v>
      </c>
      <c r="R27" s="438">
        <v>0</v>
      </c>
      <c r="S27" s="438">
        <v>0</v>
      </c>
      <c r="T27" s="438">
        <v>0</v>
      </c>
      <c r="U27" s="438">
        <v>0</v>
      </c>
      <c r="V27" s="438">
        <v>6</v>
      </c>
      <c r="W27" s="438">
        <v>82</v>
      </c>
      <c r="X27" s="438">
        <v>0</v>
      </c>
      <c r="Y27" s="438">
        <v>0</v>
      </c>
      <c r="Z27" s="438">
        <v>0</v>
      </c>
      <c r="AA27" s="438">
        <v>0</v>
      </c>
      <c r="AB27" s="438">
        <v>0</v>
      </c>
      <c r="AC27" s="438">
        <v>0</v>
      </c>
      <c r="AD27" s="438">
        <v>0</v>
      </c>
      <c r="AE27" s="438">
        <v>3</v>
      </c>
      <c r="AF27" s="438">
        <v>0</v>
      </c>
      <c r="AG27" s="438">
        <v>0</v>
      </c>
      <c r="AH27" s="438">
        <v>0</v>
      </c>
      <c r="AI27" s="438">
        <v>0</v>
      </c>
      <c r="AJ27" s="438">
        <v>0</v>
      </c>
      <c r="AK27" s="438">
        <v>0</v>
      </c>
      <c r="AL27" s="438">
        <v>0</v>
      </c>
      <c r="AM27" s="438">
        <v>1</v>
      </c>
      <c r="AN27" s="438">
        <v>0</v>
      </c>
      <c r="AO27" s="438">
        <v>0</v>
      </c>
      <c r="AP27" s="438">
        <v>0</v>
      </c>
      <c r="AQ27" s="438">
        <v>0</v>
      </c>
      <c r="AR27" s="438">
        <v>1</v>
      </c>
      <c r="AS27" s="438">
        <v>0</v>
      </c>
      <c r="AT27" s="438">
        <v>1</v>
      </c>
      <c r="AU27" s="438">
        <v>1</v>
      </c>
      <c r="AV27" s="438">
        <v>0</v>
      </c>
      <c r="AW27" s="438">
        <v>0</v>
      </c>
      <c r="AX27" s="438">
        <v>0</v>
      </c>
      <c r="AY27" s="438">
        <v>0</v>
      </c>
      <c r="AZ27" s="438">
        <v>0</v>
      </c>
      <c r="BA27" s="438">
        <v>1</v>
      </c>
      <c r="BB27" s="438">
        <v>1</v>
      </c>
      <c r="BC27" s="438">
        <v>0</v>
      </c>
      <c r="BD27" s="438"/>
      <c r="BE27" s="438">
        <v>0</v>
      </c>
      <c r="BF27" s="438">
        <v>1</v>
      </c>
      <c r="BG27" s="438">
        <v>0</v>
      </c>
      <c r="BH27" s="438">
        <v>0</v>
      </c>
      <c r="BI27" s="438">
        <v>0</v>
      </c>
      <c r="BJ27" s="438">
        <v>2</v>
      </c>
    </row>
    <row r="28" spans="1:62" s="137" customFormat="1">
      <c r="A28" s="150"/>
      <c r="B28" s="372" t="s">
        <v>175</v>
      </c>
      <c r="C28" s="373" t="s">
        <v>176</v>
      </c>
      <c r="D28" s="375"/>
      <c r="E28" s="438">
        <v>113</v>
      </c>
      <c r="F28" s="438">
        <v>0</v>
      </c>
      <c r="G28" s="438">
        <v>2</v>
      </c>
      <c r="H28" s="444">
        <v>0</v>
      </c>
      <c r="I28" s="443">
        <v>3</v>
      </c>
      <c r="J28" s="438">
        <v>0</v>
      </c>
      <c r="K28" s="438">
        <v>0</v>
      </c>
      <c r="L28" s="444">
        <v>3</v>
      </c>
      <c r="M28" s="444">
        <v>0</v>
      </c>
      <c r="N28" s="438">
        <v>0</v>
      </c>
      <c r="O28" s="438">
        <v>0</v>
      </c>
      <c r="P28" s="438">
        <v>0</v>
      </c>
      <c r="Q28" s="438">
        <v>14</v>
      </c>
      <c r="R28" s="438">
        <v>4</v>
      </c>
      <c r="S28" s="438">
        <v>0</v>
      </c>
      <c r="T28" s="438">
        <v>0</v>
      </c>
      <c r="U28" s="438">
        <v>0</v>
      </c>
      <c r="V28" s="438">
        <v>5</v>
      </c>
      <c r="W28" s="438">
        <v>5</v>
      </c>
      <c r="X28" s="438">
        <v>0</v>
      </c>
      <c r="Y28" s="438">
        <v>0</v>
      </c>
      <c r="Z28" s="438">
        <v>26</v>
      </c>
      <c r="AA28" s="438">
        <v>3</v>
      </c>
      <c r="AB28" s="438">
        <v>0</v>
      </c>
      <c r="AC28" s="438">
        <v>2</v>
      </c>
      <c r="AD28" s="438">
        <v>0</v>
      </c>
      <c r="AE28" s="438">
        <v>8</v>
      </c>
      <c r="AF28" s="438">
        <v>0</v>
      </c>
      <c r="AG28" s="438">
        <v>2</v>
      </c>
      <c r="AH28" s="438">
        <v>2</v>
      </c>
      <c r="AI28" s="438">
        <v>0</v>
      </c>
      <c r="AJ28" s="438">
        <v>0</v>
      </c>
      <c r="AK28" s="438">
        <v>0</v>
      </c>
      <c r="AL28" s="438">
        <v>0</v>
      </c>
      <c r="AM28" s="438">
        <v>0</v>
      </c>
      <c r="AN28" s="438">
        <v>0</v>
      </c>
      <c r="AO28" s="438">
        <v>1</v>
      </c>
      <c r="AP28" s="438">
        <v>5</v>
      </c>
      <c r="AQ28" s="438">
        <v>0</v>
      </c>
      <c r="AR28" s="438">
        <v>8</v>
      </c>
      <c r="AS28" s="438">
        <v>0</v>
      </c>
      <c r="AT28" s="438">
        <v>0</v>
      </c>
      <c r="AU28" s="438">
        <v>2</v>
      </c>
      <c r="AV28" s="438">
        <v>0</v>
      </c>
      <c r="AW28" s="438">
        <v>0</v>
      </c>
      <c r="AX28" s="438">
        <v>2</v>
      </c>
      <c r="AY28" s="438">
        <v>0</v>
      </c>
      <c r="AZ28" s="438">
        <v>2</v>
      </c>
      <c r="BA28" s="438">
        <v>3</v>
      </c>
      <c r="BB28" s="438">
        <v>3</v>
      </c>
      <c r="BC28" s="438">
        <v>0</v>
      </c>
      <c r="BD28" s="438"/>
      <c r="BE28" s="438">
        <v>5</v>
      </c>
      <c r="BF28" s="438">
        <v>1</v>
      </c>
      <c r="BG28" s="438">
        <v>1</v>
      </c>
      <c r="BH28" s="438">
        <v>0</v>
      </c>
      <c r="BI28" s="438">
        <v>0</v>
      </c>
      <c r="BJ28" s="438">
        <v>1</v>
      </c>
    </row>
    <row r="29" spans="1:62" s="137" customFormat="1">
      <c r="A29" s="150"/>
      <c r="B29" s="372" t="s">
        <v>175</v>
      </c>
      <c r="C29" s="373" t="s">
        <v>177</v>
      </c>
      <c r="D29" s="375"/>
      <c r="E29" s="438">
        <v>69</v>
      </c>
      <c r="F29" s="438">
        <v>0</v>
      </c>
      <c r="G29" s="438">
        <v>0</v>
      </c>
      <c r="H29" s="444">
        <v>0</v>
      </c>
      <c r="I29" s="443">
        <v>1</v>
      </c>
      <c r="J29" s="438">
        <v>0</v>
      </c>
      <c r="K29" s="438">
        <v>0</v>
      </c>
      <c r="L29" s="438">
        <v>0</v>
      </c>
      <c r="M29" s="438">
        <v>0</v>
      </c>
      <c r="N29" s="438">
        <v>0</v>
      </c>
      <c r="O29" s="438">
        <v>0</v>
      </c>
      <c r="P29" s="438">
        <v>0</v>
      </c>
      <c r="Q29" s="438">
        <v>5</v>
      </c>
      <c r="R29" s="438">
        <v>2</v>
      </c>
      <c r="S29" s="438">
        <v>0</v>
      </c>
      <c r="T29" s="438">
        <v>0</v>
      </c>
      <c r="U29" s="438">
        <v>0</v>
      </c>
      <c r="V29" s="438">
        <v>1</v>
      </c>
      <c r="W29" s="438">
        <v>3</v>
      </c>
      <c r="X29" s="438">
        <v>0</v>
      </c>
      <c r="Y29" s="438">
        <v>0</v>
      </c>
      <c r="Z29" s="438">
        <v>38</v>
      </c>
      <c r="AA29" s="438">
        <v>1</v>
      </c>
      <c r="AB29" s="438">
        <v>0</v>
      </c>
      <c r="AC29" s="438">
        <v>0</v>
      </c>
      <c r="AD29" s="438">
        <v>1</v>
      </c>
      <c r="AE29" s="438">
        <v>2</v>
      </c>
      <c r="AF29" s="438">
        <v>0</v>
      </c>
      <c r="AG29" s="438">
        <v>0</v>
      </c>
      <c r="AH29" s="438">
        <v>1</v>
      </c>
      <c r="AI29" s="438">
        <v>0</v>
      </c>
      <c r="AJ29" s="438">
        <v>0</v>
      </c>
      <c r="AK29" s="438">
        <v>0</v>
      </c>
      <c r="AL29" s="438">
        <v>0</v>
      </c>
      <c r="AM29" s="438">
        <v>0</v>
      </c>
      <c r="AN29" s="438">
        <v>0</v>
      </c>
      <c r="AO29" s="438">
        <v>0</v>
      </c>
      <c r="AP29" s="438">
        <v>1</v>
      </c>
      <c r="AQ29" s="438">
        <v>1</v>
      </c>
      <c r="AR29" s="438">
        <v>1</v>
      </c>
      <c r="AS29" s="438">
        <v>0</v>
      </c>
      <c r="AT29" s="438">
        <v>1</v>
      </c>
      <c r="AU29" s="438">
        <v>0</v>
      </c>
      <c r="AV29" s="438">
        <v>0</v>
      </c>
      <c r="AW29" s="438">
        <v>0</v>
      </c>
      <c r="AX29" s="438">
        <v>0</v>
      </c>
      <c r="AY29" s="438">
        <v>0</v>
      </c>
      <c r="AZ29" s="438">
        <v>3</v>
      </c>
      <c r="BA29" s="438">
        <v>2</v>
      </c>
      <c r="BB29" s="438">
        <v>1</v>
      </c>
      <c r="BC29" s="438">
        <v>0</v>
      </c>
      <c r="BD29" s="438"/>
      <c r="BE29" s="438">
        <v>2</v>
      </c>
      <c r="BF29" s="438">
        <v>1</v>
      </c>
      <c r="BG29" s="438">
        <v>1</v>
      </c>
      <c r="BH29" s="438">
        <v>0</v>
      </c>
      <c r="BI29" s="438">
        <v>0</v>
      </c>
      <c r="BJ29" s="438">
        <v>0</v>
      </c>
    </row>
    <row r="30" spans="1:62" s="137" customFormat="1">
      <c r="A30" s="150"/>
      <c r="B30" s="372" t="s">
        <v>178</v>
      </c>
      <c r="C30" s="373" t="s">
        <v>179</v>
      </c>
      <c r="D30" s="375"/>
      <c r="E30" s="438">
        <v>75</v>
      </c>
      <c r="F30" s="438">
        <v>0</v>
      </c>
      <c r="G30" s="438">
        <v>0</v>
      </c>
      <c r="H30" s="444">
        <v>0</v>
      </c>
      <c r="I30" s="443">
        <v>1</v>
      </c>
      <c r="J30" s="438">
        <v>5</v>
      </c>
      <c r="K30" s="438">
        <v>0</v>
      </c>
      <c r="L30" s="444">
        <v>0</v>
      </c>
      <c r="M30" s="444">
        <v>1</v>
      </c>
      <c r="N30" s="438">
        <v>0</v>
      </c>
      <c r="O30" s="438">
        <v>0</v>
      </c>
      <c r="P30" s="438">
        <v>0</v>
      </c>
      <c r="Q30" s="438">
        <v>2</v>
      </c>
      <c r="R30" s="438">
        <v>0</v>
      </c>
      <c r="S30" s="438">
        <v>0</v>
      </c>
      <c r="T30" s="438">
        <v>0</v>
      </c>
      <c r="U30" s="438">
        <v>0</v>
      </c>
      <c r="V30" s="438">
        <v>0</v>
      </c>
      <c r="W30" s="438">
        <v>0</v>
      </c>
      <c r="X30" s="438">
        <v>0</v>
      </c>
      <c r="Y30" s="438">
        <v>1</v>
      </c>
      <c r="Z30" s="438">
        <v>0</v>
      </c>
      <c r="AA30" s="438">
        <v>63</v>
      </c>
      <c r="AB30" s="438">
        <v>0</v>
      </c>
      <c r="AC30" s="438">
        <v>0</v>
      </c>
      <c r="AD30" s="438">
        <v>0</v>
      </c>
      <c r="AE30" s="438">
        <v>0</v>
      </c>
      <c r="AF30" s="438">
        <v>0</v>
      </c>
      <c r="AG30" s="438">
        <v>1</v>
      </c>
      <c r="AH30" s="438">
        <v>0</v>
      </c>
      <c r="AI30" s="438">
        <v>0</v>
      </c>
      <c r="AJ30" s="438">
        <v>0</v>
      </c>
      <c r="AK30" s="438">
        <v>0</v>
      </c>
      <c r="AL30" s="438">
        <v>0</v>
      </c>
      <c r="AM30" s="438">
        <v>0</v>
      </c>
      <c r="AN30" s="438">
        <v>0</v>
      </c>
      <c r="AO30" s="438">
        <v>0</v>
      </c>
      <c r="AP30" s="438">
        <v>0</v>
      </c>
      <c r="AQ30" s="438">
        <v>0</v>
      </c>
      <c r="AR30" s="438">
        <v>0</v>
      </c>
      <c r="AS30" s="438">
        <v>0</v>
      </c>
      <c r="AT30" s="438">
        <v>0</v>
      </c>
      <c r="AU30" s="438">
        <v>0</v>
      </c>
      <c r="AV30" s="438">
        <v>0</v>
      </c>
      <c r="AW30" s="438">
        <v>0</v>
      </c>
      <c r="AX30" s="438">
        <v>0</v>
      </c>
      <c r="AY30" s="438">
        <v>0</v>
      </c>
      <c r="AZ30" s="438">
        <v>0</v>
      </c>
      <c r="BA30" s="438">
        <v>1</v>
      </c>
      <c r="BB30" s="438">
        <v>0</v>
      </c>
      <c r="BC30" s="438">
        <v>0</v>
      </c>
      <c r="BD30" s="438"/>
      <c r="BE30" s="438">
        <v>0</v>
      </c>
      <c r="BF30" s="438">
        <v>0</v>
      </c>
      <c r="BG30" s="438">
        <v>0</v>
      </c>
      <c r="BH30" s="438">
        <v>0</v>
      </c>
      <c r="BI30" s="438">
        <v>0</v>
      </c>
      <c r="BJ30" s="438">
        <v>0</v>
      </c>
    </row>
    <row r="31" spans="1:62" s="137" customFormat="1">
      <c r="A31" s="150"/>
      <c r="B31" s="372" t="s">
        <v>180</v>
      </c>
      <c r="C31" s="373" t="s">
        <v>181</v>
      </c>
      <c r="D31" s="375"/>
      <c r="E31" s="438">
        <v>110</v>
      </c>
      <c r="F31" s="438">
        <v>0</v>
      </c>
      <c r="G31" s="438">
        <v>1</v>
      </c>
      <c r="H31" s="444">
        <v>0</v>
      </c>
      <c r="I31" s="443">
        <v>0</v>
      </c>
      <c r="J31" s="438">
        <v>0</v>
      </c>
      <c r="K31" s="438">
        <v>0</v>
      </c>
      <c r="L31" s="438">
        <v>2</v>
      </c>
      <c r="M31" s="438">
        <v>0</v>
      </c>
      <c r="N31" s="438">
        <v>3</v>
      </c>
      <c r="O31" s="438">
        <v>2</v>
      </c>
      <c r="P31" s="438">
        <v>0</v>
      </c>
      <c r="Q31" s="438">
        <v>14</v>
      </c>
      <c r="R31" s="438">
        <v>2</v>
      </c>
      <c r="S31" s="438">
        <v>0</v>
      </c>
      <c r="T31" s="438">
        <v>0</v>
      </c>
      <c r="U31" s="438">
        <v>0</v>
      </c>
      <c r="V31" s="438">
        <v>2</v>
      </c>
      <c r="W31" s="438">
        <v>2</v>
      </c>
      <c r="X31" s="438">
        <v>0</v>
      </c>
      <c r="Y31" s="438">
        <v>0</v>
      </c>
      <c r="Z31" s="438">
        <v>0</v>
      </c>
      <c r="AA31" s="438">
        <v>0</v>
      </c>
      <c r="AB31" s="438">
        <v>1</v>
      </c>
      <c r="AC31" s="438">
        <v>2</v>
      </c>
      <c r="AD31" s="438">
        <v>30</v>
      </c>
      <c r="AE31" s="438">
        <v>3</v>
      </c>
      <c r="AF31" s="438">
        <v>1</v>
      </c>
      <c r="AG31" s="438">
        <v>0</v>
      </c>
      <c r="AH31" s="438">
        <v>0</v>
      </c>
      <c r="AI31" s="438">
        <v>0</v>
      </c>
      <c r="AJ31" s="438">
        <v>0</v>
      </c>
      <c r="AK31" s="438">
        <v>0</v>
      </c>
      <c r="AL31" s="438">
        <v>6</v>
      </c>
      <c r="AM31" s="438">
        <v>7</v>
      </c>
      <c r="AN31" s="438">
        <v>0</v>
      </c>
      <c r="AO31" s="438">
        <v>5</v>
      </c>
      <c r="AP31" s="438">
        <v>0</v>
      </c>
      <c r="AQ31" s="438">
        <v>0</v>
      </c>
      <c r="AR31" s="438">
        <v>1</v>
      </c>
      <c r="AS31" s="438">
        <v>0</v>
      </c>
      <c r="AT31" s="438">
        <v>0</v>
      </c>
      <c r="AU31" s="438">
        <v>0</v>
      </c>
      <c r="AV31" s="438">
        <v>0</v>
      </c>
      <c r="AW31" s="438">
        <v>1</v>
      </c>
      <c r="AX31" s="438">
        <v>2</v>
      </c>
      <c r="AY31" s="438">
        <v>0</v>
      </c>
      <c r="AZ31" s="438">
        <v>0</v>
      </c>
      <c r="BA31" s="438">
        <v>3</v>
      </c>
      <c r="BB31" s="438">
        <v>1</v>
      </c>
      <c r="BC31" s="438">
        <v>1</v>
      </c>
      <c r="BD31" s="438"/>
      <c r="BE31" s="438">
        <v>5</v>
      </c>
      <c r="BF31" s="438">
        <v>2</v>
      </c>
      <c r="BG31" s="438">
        <v>0</v>
      </c>
      <c r="BH31" s="438">
        <v>1</v>
      </c>
      <c r="BI31" s="438">
        <v>0</v>
      </c>
      <c r="BJ31" s="438">
        <v>10</v>
      </c>
    </row>
    <row r="32" spans="1:62" s="137" customFormat="1">
      <c r="A32" s="150"/>
      <c r="B32" s="372" t="s">
        <v>180</v>
      </c>
      <c r="C32" s="373" t="s">
        <v>182</v>
      </c>
      <c r="D32" s="375"/>
      <c r="E32" s="438">
        <v>35</v>
      </c>
      <c r="F32" s="438">
        <v>0</v>
      </c>
      <c r="G32" s="438">
        <v>0</v>
      </c>
      <c r="H32" s="444">
        <v>0</v>
      </c>
      <c r="I32" s="443">
        <v>1</v>
      </c>
      <c r="J32" s="438">
        <v>0</v>
      </c>
      <c r="K32" s="438">
        <v>0</v>
      </c>
      <c r="L32" s="444">
        <v>6</v>
      </c>
      <c r="M32" s="444">
        <v>0</v>
      </c>
      <c r="N32" s="438">
        <v>0</v>
      </c>
      <c r="O32" s="438">
        <v>0</v>
      </c>
      <c r="P32" s="438">
        <v>0</v>
      </c>
      <c r="Q32" s="438">
        <v>5</v>
      </c>
      <c r="R32" s="438">
        <v>1</v>
      </c>
      <c r="S32" s="438">
        <v>0</v>
      </c>
      <c r="T32" s="438">
        <v>0</v>
      </c>
      <c r="U32" s="438">
        <v>0</v>
      </c>
      <c r="V32" s="438">
        <v>1</v>
      </c>
      <c r="W32" s="438">
        <v>2</v>
      </c>
      <c r="X32" s="438">
        <v>0</v>
      </c>
      <c r="Y32" s="438">
        <v>0</v>
      </c>
      <c r="Z32" s="438">
        <v>1</v>
      </c>
      <c r="AA32" s="438">
        <v>0</v>
      </c>
      <c r="AB32" s="438">
        <v>0</v>
      </c>
      <c r="AC32" s="438">
        <v>1</v>
      </c>
      <c r="AD32" s="438">
        <v>5</v>
      </c>
      <c r="AE32" s="438">
        <v>0</v>
      </c>
      <c r="AF32" s="438">
        <v>1</v>
      </c>
      <c r="AG32" s="438">
        <v>0</v>
      </c>
      <c r="AH32" s="438">
        <v>0</v>
      </c>
      <c r="AI32" s="438">
        <v>0</v>
      </c>
      <c r="AJ32" s="438">
        <v>0</v>
      </c>
      <c r="AK32" s="438">
        <v>0</v>
      </c>
      <c r="AL32" s="438">
        <v>0</v>
      </c>
      <c r="AM32" s="438">
        <v>1</v>
      </c>
      <c r="AN32" s="438">
        <v>0</v>
      </c>
      <c r="AO32" s="438">
        <v>2</v>
      </c>
      <c r="AP32" s="438">
        <v>0</v>
      </c>
      <c r="AQ32" s="438">
        <v>0</v>
      </c>
      <c r="AR32" s="438">
        <v>1</v>
      </c>
      <c r="AS32" s="438">
        <v>0</v>
      </c>
      <c r="AT32" s="438">
        <v>0</v>
      </c>
      <c r="AU32" s="438">
        <v>1</v>
      </c>
      <c r="AV32" s="438">
        <v>0</v>
      </c>
      <c r="AW32" s="438">
        <v>0</v>
      </c>
      <c r="AX32" s="438">
        <v>0</v>
      </c>
      <c r="AY32" s="438">
        <v>0</v>
      </c>
      <c r="AZ32" s="438">
        <v>0</v>
      </c>
      <c r="BA32" s="438">
        <v>1</v>
      </c>
      <c r="BB32" s="438">
        <v>2</v>
      </c>
      <c r="BC32" s="438">
        <v>0</v>
      </c>
      <c r="BD32" s="438"/>
      <c r="BE32" s="438">
        <v>1</v>
      </c>
      <c r="BF32" s="438">
        <v>0</v>
      </c>
      <c r="BG32" s="438">
        <v>0</v>
      </c>
      <c r="BH32" s="438">
        <v>0</v>
      </c>
      <c r="BI32" s="438">
        <v>0</v>
      </c>
      <c r="BJ32" s="438">
        <v>2</v>
      </c>
    </row>
    <row r="33" spans="1:62" s="137" customFormat="1">
      <c r="A33" s="150"/>
      <c r="B33" s="372" t="s">
        <v>180</v>
      </c>
      <c r="C33" s="373" t="s">
        <v>183</v>
      </c>
      <c r="D33" s="375"/>
      <c r="E33" s="438">
        <v>188</v>
      </c>
      <c r="F33" s="438">
        <v>0</v>
      </c>
      <c r="G33" s="438">
        <v>2</v>
      </c>
      <c r="H33" s="444">
        <v>0</v>
      </c>
      <c r="I33" s="443">
        <v>2</v>
      </c>
      <c r="J33" s="438">
        <v>0</v>
      </c>
      <c r="K33" s="438">
        <v>0</v>
      </c>
      <c r="L33" s="438">
        <v>20</v>
      </c>
      <c r="M33" s="438">
        <v>0</v>
      </c>
      <c r="N33" s="438">
        <v>3</v>
      </c>
      <c r="O33" s="438">
        <v>1</v>
      </c>
      <c r="P33" s="438">
        <v>0</v>
      </c>
      <c r="Q33" s="438">
        <v>30</v>
      </c>
      <c r="R33" s="438">
        <v>7</v>
      </c>
      <c r="S33" s="438">
        <v>0</v>
      </c>
      <c r="T33" s="438">
        <v>0</v>
      </c>
      <c r="U33" s="438">
        <v>0</v>
      </c>
      <c r="V33" s="438">
        <v>4</v>
      </c>
      <c r="W33" s="438">
        <v>3</v>
      </c>
      <c r="X33" s="438">
        <v>0</v>
      </c>
      <c r="Y33" s="438">
        <v>0</v>
      </c>
      <c r="Z33" s="438">
        <v>0</v>
      </c>
      <c r="AA33" s="438">
        <v>2</v>
      </c>
      <c r="AB33" s="438">
        <v>2</v>
      </c>
      <c r="AC33" s="438">
        <v>2</v>
      </c>
      <c r="AD33" s="438">
        <v>37</v>
      </c>
      <c r="AE33" s="438">
        <v>8</v>
      </c>
      <c r="AF33" s="438">
        <v>0</v>
      </c>
      <c r="AG33" s="438">
        <v>0</v>
      </c>
      <c r="AH33" s="438">
        <v>0</v>
      </c>
      <c r="AI33" s="438">
        <v>0</v>
      </c>
      <c r="AJ33" s="438">
        <v>0</v>
      </c>
      <c r="AK33" s="438">
        <v>1</v>
      </c>
      <c r="AL33" s="438">
        <v>4</v>
      </c>
      <c r="AM33" s="438">
        <v>4</v>
      </c>
      <c r="AN33" s="438">
        <v>0</v>
      </c>
      <c r="AO33" s="438">
        <v>11</v>
      </c>
      <c r="AP33" s="438">
        <v>5</v>
      </c>
      <c r="AQ33" s="438">
        <v>0</v>
      </c>
      <c r="AR33" s="438">
        <v>3</v>
      </c>
      <c r="AS33" s="438">
        <v>0</v>
      </c>
      <c r="AT33" s="438">
        <v>2</v>
      </c>
      <c r="AU33" s="438">
        <v>6</v>
      </c>
      <c r="AV33" s="438">
        <v>0</v>
      </c>
      <c r="AW33" s="438">
        <v>2</v>
      </c>
      <c r="AX33" s="438">
        <v>2</v>
      </c>
      <c r="AY33" s="438">
        <v>0</v>
      </c>
      <c r="AZ33" s="438">
        <v>1</v>
      </c>
      <c r="BA33" s="438">
        <v>4</v>
      </c>
      <c r="BB33" s="438">
        <v>0</v>
      </c>
      <c r="BC33" s="438">
        <v>0</v>
      </c>
      <c r="BD33" s="438"/>
      <c r="BE33" s="438">
        <v>7</v>
      </c>
      <c r="BF33" s="438">
        <v>2</v>
      </c>
      <c r="BG33" s="438">
        <v>0</v>
      </c>
      <c r="BH33" s="438">
        <v>0</v>
      </c>
      <c r="BI33" s="438">
        <v>0</v>
      </c>
      <c r="BJ33" s="438">
        <v>11</v>
      </c>
    </row>
    <row r="34" spans="1:62" s="137" customFormat="1">
      <c r="A34" s="150"/>
      <c r="B34" s="372" t="s">
        <v>184</v>
      </c>
      <c r="C34" s="373" t="s">
        <v>185</v>
      </c>
      <c r="D34" s="375"/>
      <c r="E34" s="438">
        <v>128</v>
      </c>
      <c r="F34" s="438">
        <v>1</v>
      </c>
      <c r="G34" s="438">
        <v>0</v>
      </c>
      <c r="H34" s="444">
        <v>0</v>
      </c>
      <c r="I34" s="443">
        <v>1</v>
      </c>
      <c r="J34" s="438">
        <v>0</v>
      </c>
      <c r="K34" s="438">
        <v>0</v>
      </c>
      <c r="L34" s="444">
        <v>1</v>
      </c>
      <c r="M34" s="444">
        <v>0</v>
      </c>
      <c r="N34" s="438">
        <v>0</v>
      </c>
      <c r="O34" s="438">
        <v>2</v>
      </c>
      <c r="P34" s="438">
        <v>0</v>
      </c>
      <c r="Q34" s="438">
        <v>16</v>
      </c>
      <c r="R34" s="438">
        <v>3</v>
      </c>
      <c r="S34" s="438">
        <v>0</v>
      </c>
      <c r="T34" s="438">
        <v>0</v>
      </c>
      <c r="U34" s="438">
        <v>1</v>
      </c>
      <c r="V34" s="438">
        <v>0</v>
      </c>
      <c r="W34" s="438">
        <v>0</v>
      </c>
      <c r="X34" s="438">
        <v>0</v>
      </c>
      <c r="Y34" s="438">
        <v>0</v>
      </c>
      <c r="Z34" s="438">
        <v>0</v>
      </c>
      <c r="AA34" s="438">
        <v>1</v>
      </c>
      <c r="AB34" s="438">
        <v>0</v>
      </c>
      <c r="AC34" s="438">
        <v>70</v>
      </c>
      <c r="AD34" s="438">
        <v>0</v>
      </c>
      <c r="AE34" s="438">
        <v>3</v>
      </c>
      <c r="AF34" s="438">
        <v>0</v>
      </c>
      <c r="AG34" s="438">
        <v>0</v>
      </c>
      <c r="AH34" s="438">
        <v>0</v>
      </c>
      <c r="AI34" s="438">
        <v>0</v>
      </c>
      <c r="AJ34" s="438">
        <v>0</v>
      </c>
      <c r="AK34" s="438">
        <v>0</v>
      </c>
      <c r="AL34" s="438">
        <v>0</v>
      </c>
      <c r="AM34" s="438">
        <v>2</v>
      </c>
      <c r="AN34" s="438">
        <v>0</v>
      </c>
      <c r="AO34" s="438">
        <v>6</v>
      </c>
      <c r="AP34" s="438">
        <v>1</v>
      </c>
      <c r="AQ34" s="438">
        <v>0</v>
      </c>
      <c r="AR34" s="438">
        <v>1</v>
      </c>
      <c r="AS34" s="438">
        <v>0</v>
      </c>
      <c r="AT34" s="438">
        <v>0</v>
      </c>
      <c r="AU34" s="438">
        <v>5</v>
      </c>
      <c r="AV34" s="438">
        <v>0</v>
      </c>
      <c r="AW34" s="438">
        <v>0</v>
      </c>
      <c r="AX34" s="438">
        <v>0</v>
      </c>
      <c r="AY34" s="438">
        <v>0</v>
      </c>
      <c r="AZ34" s="438">
        <v>0</v>
      </c>
      <c r="BA34" s="438">
        <v>1</v>
      </c>
      <c r="BB34" s="438">
        <v>0</v>
      </c>
      <c r="BC34" s="438">
        <v>0</v>
      </c>
      <c r="BD34" s="438"/>
      <c r="BE34" s="438">
        <v>12</v>
      </c>
      <c r="BF34" s="438">
        <v>0</v>
      </c>
      <c r="BG34" s="438">
        <v>0</v>
      </c>
      <c r="BH34" s="438">
        <v>0</v>
      </c>
      <c r="BI34" s="438">
        <v>0</v>
      </c>
      <c r="BJ34" s="438">
        <v>1</v>
      </c>
    </row>
    <row r="35" spans="1:62" s="137" customFormat="1">
      <c r="A35" s="150"/>
      <c r="B35" s="372" t="s">
        <v>186</v>
      </c>
      <c r="C35" s="373" t="s">
        <v>187</v>
      </c>
      <c r="D35" s="375"/>
      <c r="E35" s="438">
        <v>70</v>
      </c>
      <c r="F35" s="438">
        <v>0</v>
      </c>
      <c r="G35" s="438">
        <v>0</v>
      </c>
      <c r="H35" s="444">
        <v>0</v>
      </c>
      <c r="I35" s="443">
        <v>0</v>
      </c>
      <c r="J35" s="438">
        <v>0</v>
      </c>
      <c r="K35" s="438">
        <v>0</v>
      </c>
      <c r="L35" s="438">
        <v>4</v>
      </c>
      <c r="M35" s="438">
        <v>0</v>
      </c>
      <c r="N35" s="438">
        <v>2</v>
      </c>
      <c r="O35" s="438">
        <v>0</v>
      </c>
      <c r="P35" s="438">
        <v>0</v>
      </c>
      <c r="Q35" s="438">
        <v>3</v>
      </c>
      <c r="R35" s="438">
        <v>0</v>
      </c>
      <c r="S35" s="438">
        <v>0</v>
      </c>
      <c r="T35" s="438">
        <v>0</v>
      </c>
      <c r="U35" s="438">
        <v>2</v>
      </c>
      <c r="V35" s="438">
        <v>1</v>
      </c>
      <c r="W35" s="438">
        <v>0</v>
      </c>
      <c r="X35" s="438">
        <v>0</v>
      </c>
      <c r="Y35" s="438">
        <v>0</v>
      </c>
      <c r="Z35" s="438">
        <v>0</v>
      </c>
      <c r="AA35" s="438">
        <v>0</v>
      </c>
      <c r="AB35" s="438">
        <v>3</v>
      </c>
      <c r="AC35" s="438">
        <v>1</v>
      </c>
      <c r="AD35" s="438">
        <v>6</v>
      </c>
      <c r="AE35" s="438">
        <v>5</v>
      </c>
      <c r="AF35" s="438">
        <v>1</v>
      </c>
      <c r="AG35" s="438">
        <v>0</v>
      </c>
      <c r="AH35" s="438">
        <v>1</v>
      </c>
      <c r="AI35" s="438">
        <v>0</v>
      </c>
      <c r="AJ35" s="438">
        <v>0</v>
      </c>
      <c r="AK35" s="438">
        <v>0</v>
      </c>
      <c r="AL35" s="438">
        <v>3</v>
      </c>
      <c r="AM35" s="438">
        <v>5</v>
      </c>
      <c r="AN35" s="438">
        <v>0</v>
      </c>
      <c r="AO35" s="438">
        <v>8</v>
      </c>
      <c r="AP35" s="438">
        <v>1</v>
      </c>
      <c r="AQ35" s="438">
        <v>2</v>
      </c>
      <c r="AR35" s="438">
        <v>1</v>
      </c>
      <c r="AS35" s="438">
        <v>1</v>
      </c>
      <c r="AT35" s="438">
        <v>2</v>
      </c>
      <c r="AU35" s="438">
        <v>6</v>
      </c>
      <c r="AV35" s="438">
        <v>0</v>
      </c>
      <c r="AW35" s="438">
        <v>0</v>
      </c>
      <c r="AX35" s="438">
        <v>0</v>
      </c>
      <c r="AY35" s="438">
        <v>0</v>
      </c>
      <c r="AZ35" s="438">
        <v>0</v>
      </c>
      <c r="BA35" s="438">
        <v>4</v>
      </c>
      <c r="BB35" s="438">
        <v>2</v>
      </c>
      <c r="BC35" s="438">
        <v>1</v>
      </c>
      <c r="BD35" s="438"/>
      <c r="BE35" s="438">
        <v>3</v>
      </c>
      <c r="BF35" s="438">
        <v>1</v>
      </c>
      <c r="BG35" s="438">
        <v>1</v>
      </c>
      <c r="BH35" s="438">
        <v>0</v>
      </c>
      <c r="BI35" s="438">
        <v>0</v>
      </c>
      <c r="BJ35" s="438">
        <v>0</v>
      </c>
    </row>
    <row r="36" spans="1:62" s="137" customFormat="1">
      <c r="A36" s="150"/>
      <c r="B36" s="372" t="s">
        <v>188</v>
      </c>
      <c r="C36" s="373" t="s">
        <v>189</v>
      </c>
      <c r="D36" s="375"/>
      <c r="E36" s="438">
        <v>108</v>
      </c>
      <c r="F36" s="438">
        <v>0</v>
      </c>
      <c r="G36" s="438">
        <v>0</v>
      </c>
      <c r="H36" s="444">
        <v>0</v>
      </c>
      <c r="I36" s="443">
        <v>0</v>
      </c>
      <c r="J36" s="438">
        <v>1</v>
      </c>
      <c r="K36" s="438">
        <v>0</v>
      </c>
      <c r="L36" s="444">
        <v>1</v>
      </c>
      <c r="M36" s="444">
        <v>0</v>
      </c>
      <c r="N36" s="438">
        <v>0</v>
      </c>
      <c r="O36" s="438">
        <v>0</v>
      </c>
      <c r="P36" s="438">
        <v>0</v>
      </c>
      <c r="Q36" s="438">
        <v>2</v>
      </c>
      <c r="R36" s="438">
        <v>1</v>
      </c>
      <c r="S36" s="438">
        <v>0</v>
      </c>
      <c r="T36" s="438">
        <v>0</v>
      </c>
      <c r="U36" s="438">
        <v>0</v>
      </c>
      <c r="V36" s="438">
        <v>9</v>
      </c>
      <c r="W36" s="438">
        <v>0</v>
      </c>
      <c r="X36" s="438">
        <v>0</v>
      </c>
      <c r="Y36" s="438">
        <v>0</v>
      </c>
      <c r="Z36" s="438">
        <v>1</v>
      </c>
      <c r="AA36" s="438">
        <v>0</v>
      </c>
      <c r="AB36" s="438">
        <v>1</v>
      </c>
      <c r="AC36" s="438">
        <v>0</v>
      </c>
      <c r="AD36" s="438">
        <v>0</v>
      </c>
      <c r="AE36" s="438">
        <v>65</v>
      </c>
      <c r="AF36" s="438">
        <v>0</v>
      </c>
      <c r="AG36" s="438">
        <v>0</v>
      </c>
      <c r="AH36" s="438">
        <v>0</v>
      </c>
      <c r="AI36" s="438">
        <v>0</v>
      </c>
      <c r="AJ36" s="438">
        <v>1</v>
      </c>
      <c r="AK36" s="438">
        <v>0</v>
      </c>
      <c r="AL36" s="438">
        <v>1</v>
      </c>
      <c r="AM36" s="438">
        <v>1</v>
      </c>
      <c r="AN36" s="438">
        <v>0</v>
      </c>
      <c r="AO36" s="438">
        <v>0</v>
      </c>
      <c r="AP36" s="438">
        <v>5</v>
      </c>
      <c r="AQ36" s="438">
        <v>0</v>
      </c>
      <c r="AR36" s="438">
        <v>5</v>
      </c>
      <c r="AS36" s="438">
        <v>0</v>
      </c>
      <c r="AT36" s="438">
        <v>0</v>
      </c>
      <c r="AU36" s="438">
        <v>1</v>
      </c>
      <c r="AV36" s="438">
        <v>0</v>
      </c>
      <c r="AW36" s="438">
        <v>1</v>
      </c>
      <c r="AX36" s="438">
        <v>0</v>
      </c>
      <c r="AY36" s="438">
        <v>0</v>
      </c>
      <c r="AZ36" s="438">
        <v>0</v>
      </c>
      <c r="BA36" s="438">
        <v>0</v>
      </c>
      <c r="BB36" s="438">
        <v>5</v>
      </c>
      <c r="BC36" s="438">
        <v>0</v>
      </c>
      <c r="BD36" s="438"/>
      <c r="BE36" s="438">
        <v>2</v>
      </c>
      <c r="BF36" s="438">
        <v>1</v>
      </c>
      <c r="BG36" s="438">
        <v>0</v>
      </c>
      <c r="BH36" s="438">
        <v>1</v>
      </c>
      <c r="BI36" s="438">
        <v>0</v>
      </c>
      <c r="BJ36" s="438">
        <v>3</v>
      </c>
    </row>
    <row r="37" spans="1:62" s="137" customFormat="1">
      <c r="A37" s="150"/>
      <c r="B37" s="372" t="s">
        <v>188</v>
      </c>
      <c r="C37" s="373" t="s">
        <v>190</v>
      </c>
      <c r="D37" s="375"/>
      <c r="E37" s="438">
        <v>145</v>
      </c>
      <c r="F37" s="438">
        <v>1</v>
      </c>
      <c r="G37" s="438">
        <v>0</v>
      </c>
      <c r="H37" s="444">
        <v>0</v>
      </c>
      <c r="I37" s="443">
        <v>1</v>
      </c>
      <c r="J37" s="438">
        <v>0</v>
      </c>
      <c r="K37" s="438">
        <v>0</v>
      </c>
      <c r="L37" s="438">
        <v>2</v>
      </c>
      <c r="M37" s="438">
        <v>2</v>
      </c>
      <c r="N37" s="438">
        <v>0</v>
      </c>
      <c r="O37" s="438">
        <v>0</v>
      </c>
      <c r="P37" s="438">
        <v>0</v>
      </c>
      <c r="Q37" s="438">
        <v>9</v>
      </c>
      <c r="R37" s="438">
        <v>2</v>
      </c>
      <c r="S37" s="438">
        <v>0</v>
      </c>
      <c r="T37" s="438">
        <v>0</v>
      </c>
      <c r="U37" s="438">
        <v>1</v>
      </c>
      <c r="V37" s="438">
        <v>4</v>
      </c>
      <c r="W37" s="438">
        <v>1</v>
      </c>
      <c r="X37" s="438">
        <v>0</v>
      </c>
      <c r="Y37" s="438">
        <v>0</v>
      </c>
      <c r="Z37" s="438">
        <v>0</v>
      </c>
      <c r="AA37" s="438">
        <v>0</v>
      </c>
      <c r="AB37" s="438">
        <v>0</v>
      </c>
      <c r="AC37" s="438">
        <v>1</v>
      </c>
      <c r="AD37" s="438">
        <v>0</v>
      </c>
      <c r="AE37" s="438">
        <v>81</v>
      </c>
      <c r="AF37" s="438">
        <v>1</v>
      </c>
      <c r="AG37" s="438">
        <v>0</v>
      </c>
      <c r="AH37" s="438">
        <v>0</v>
      </c>
      <c r="AI37" s="438">
        <v>0</v>
      </c>
      <c r="AJ37" s="438">
        <v>0</v>
      </c>
      <c r="AK37" s="438">
        <v>0</v>
      </c>
      <c r="AL37" s="438">
        <v>0</v>
      </c>
      <c r="AM37" s="438">
        <v>0</v>
      </c>
      <c r="AN37" s="438">
        <v>0</v>
      </c>
      <c r="AO37" s="438">
        <v>1</v>
      </c>
      <c r="AP37" s="438">
        <v>1</v>
      </c>
      <c r="AQ37" s="438">
        <v>0</v>
      </c>
      <c r="AR37" s="438">
        <v>2</v>
      </c>
      <c r="AS37" s="438">
        <v>0</v>
      </c>
      <c r="AT37" s="438">
        <v>0</v>
      </c>
      <c r="AU37" s="438">
        <v>1</v>
      </c>
      <c r="AV37" s="438">
        <v>0</v>
      </c>
      <c r="AW37" s="438">
        <v>0</v>
      </c>
      <c r="AX37" s="438">
        <v>0</v>
      </c>
      <c r="AY37" s="438">
        <v>0</v>
      </c>
      <c r="AZ37" s="438">
        <v>0</v>
      </c>
      <c r="BA37" s="438">
        <v>4</v>
      </c>
      <c r="BB37" s="438">
        <v>0</v>
      </c>
      <c r="BC37" s="438">
        <v>0</v>
      </c>
      <c r="BD37" s="438"/>
      <c r="BE37" s="438">
        <v>1</v>
      </c>
      <c r="BF37" s="438">
        <v>0</v>
      </c>
      <c r="BG37" s="438">
        <v>0</v>
      </c>
      <c r="BH37" s="438">
        <v>1</v>
      </c>
      <c r="BI37" s="438">
        <v>0</v>
      </c>
      <c r="BJ37" s="438">
        <v>28</v>
      </c>
    </row>
    <row r="38" spans="1:62" s="137" customFormat="1">
      <c r="A38" s="150"/>
      <c r="B38" s="372" t="s">
        <v>191</v>
      </c>
      <c r="C38" s="373" t="s">
        <v>192</v>
      </c>
      <c r="D38" s="375"/>
      <c r="E38" s="438">
        <v>105</v>
      </c>
      <c r="F38" s="438">
        <v>0</v>
      </c>
      <c r="G38" s="438">
        <v>0</v>
      </c>
      <c r="H38" s="444">
        <v>0</v>
      </c>
      <c r="I38" s="443">
        <v>0</v>
      </c>
      <c r="J38" s="438">
        <v>0</v>
      </c>
      <c r="K38" s="438">
        <v>0</v>
      </c>
      <c r="L38" s="438">
        <v>3</v>
      </c>
      <c r="M38" s="438">
        <v>0</v>
      </c>
      <c r="N38" s="438">
        <v>0</v>
      </c>
      <c r="O38" s="438">
        <v>0</v>
      </c>
      <c r="P38" s="438">
        <v>0</v>
      </c>
      <c r="Q38" s="438">
        <v>1</v>
      </c>
      <c r="R38" s="438">
        <v>0</v>
      </c>
      <c r="S38" s="438">
        <v>0</v>
      </c>
      <c r="T38" s="438">
        <v>0</v>
      </c>
      <c r="U38" s="438">
        <v>0</v>
      </c>
      <c r="V38" s="438">
        <v>4</v>
      </c>
      <c r="W38" s="438">
        <v>0</v>
      </c>
      <c r="X38" s="438">
        <v>0</v>
      </c>
      <c r="Y38" s="438">
        <v>0</v>
      </c>
      <c r="Z38" s="438">
        <v>0</v>
      </c>
      <c r="AA38" s="438">
        <v>0</v>
      </c>
      <c r="AB38" s="438">
        <v>0</v>
      </c>
      <c r="AC38" s="438">
        <v>0</v>
      </c>
      <c r="AD38" s="438">
        <v>0</v>
      </c>
      <c r="AE38" s="438">
        <v>5</v>
      </c>
      <c r="AF38" s="438">
        <v>64</v>
      </c>
      <c r="AG38" s="438">
        <v>0</v>
      </c>
      <c r="AH38" s="438">
        <v>1</v>
      </c>
      <c r="AI38" s="438">
        <v>3</v>
      </c>
      <c r="AJ38" s="438">
        <v>0</v>
      </c>
      <c r="AK38" s="438">
        <v>0</v>
      </c>
      <c r="AL38" s="438">
        <v>0</v>
      </c>
      <c r="AM38" s="438">
        <v>0</v>
      </c>
      <c r="AN38" s="438">
        <v>1</v>
      </c>
      <c r="AO38" s="438">
        <v>0</v>
      </c>
      <c r="AP38" s="438">
        <v>0</v>
      </c>
      <c r="AQ38" s="438">
        <v>2</v>
      </c>
      <c r="AR38" s="438">
        <v>0</v>
      </c>
      <c r="AS38" s="438">
        <v>0</v>
      </c>
      <c r="AT38" s="438">
        <v>0</v>
      </c>
      <c r="AU38" s="438">
        <v>0</v>
      </c>
      <c r="AV38" s="438">
        <v>0</v>
      </c>
      <c r="AW38" s="438">
        <v>0</v>
      </c>
      <c r="AX38" s="438">
        <v>0</v>
      </c>
      <c r="AY38" s="438">
        <v>6</v>
      </c>
      <c r="AZ38" s="438">
        <v>1</v>
      </c>
      <c r="BA38" s="438">
        <v>1</v>
      </c>
      <c r="BB38" s="438">
        <v>0</v>
      </c>
      <c r="BC38" s="438">
        <v>0</v>
      </c>
      <c r="BD38" s="438"/>
      <c r="BE38" s="438">
        <v>0</v>
      </c>
      <c r="BF38" s="438">
        <v>0</v>
      </c>
      <c r="BG38" s="438">
        <v>0</v>
      </c>
      <c r="BH38" s="438">
        <v>7</v>
      </c>
      <c r="BI38" s="438">
        <v>0</v>
      </c>
      <c r="BJ38" s="438">
        <v>6</v>
      </c>
    </row>
    <row r="39" spans="1:62" s="137" customFormat="1">
      <c r="A39" s="150"/>
      <c r="B39" s="372" t="s">
        <v>193</v>
      </c>
      <c r="C39" s="373" t="s">
        <v>194</v>
      </c>
      <c r="D39" s="375"/>
      <c r="E39" s="438">
        <v>63</v>
      </c>
      <c r="F39" s="438">
        <v>0</v>
      </c>
      <c r="G39" s="438">
        <v>0</v>
      </c>
      <c r="H39" s="444">
        <v>0</v>
      </c>
      <c r="I39" s="443">
        <v>0</v>
      </c>
      <c r="J39" s="438">
        <v>0</v>
      </c>
      <c r="K39" s="438">
        <v>0</v>
      </c>
      <c r="L39" s="438">
        <v>2</v>
      </c>
      <c r="M39" s="438">
        <v>0</v>
      </c>
      <c r="N39" s="438">
        <v>0</v>
      </c>
      <c r="O39" s="438">
        <v>0</v>
      </c>
      <c r="P39" s="438">
        <v>0</v>
      </c>
      <c r="Q39" s="438">
        <v>4</v>
      </c>
      <c r="R39" s="438">
        <v>1</v>
      </c>
      <c r="S39" s="438">
        <v>0</v>
      </c>
      <c r="T39" s="438">
        <v>0</v>
      </c>
      <c r="U39" s="438">
        <v>1</v>
      </c>
      <c r="V39" s="438">
        <v>7</v>
      </c>
      <c r="W39" s="438">
        <v>0</v>
      </c>
      <c r="X39" s="438">
        <v>0</v>
      </c>
      <c r="Y39" s="438">
        <v>2</v>
      </c>
      <c r="Z39" s="438">
        <v>1</v>
      </c>
      <c r="AA39" s="438">
        <v>1</v>
      </c>
      <c r="AB39" s="438">
        <v>0</v>
      </c>
      <c r="AC39" s="438">
        <v>0</v>
      </c>
      <c r="AD39" s="438">
        <v>0</v>
      </c>
      <c r="AE39" s="438">
        <v>3</v>
      </c>
      <c r="AF39" s="438">
        <v>2</v>
      </c>
      <c r="AG39" s="438">
        <v>0</v>
      </c>
      <c r="AH39" s="438">
        <v>13</v>
      </c>
      <c r="AI39" s="438">
        <v>0</v>
      </c>
      <c r="AJ39" s="438">
        <v>0</v>
      </c>
      <c r="AK39" s="438">
        <v>0</v>
      </c>
      <c r="AL39" s="438">
        <v>0</v>
      </c>
      <c r="AM39" s="438">
        <v>1</v>
      </c>
      <c r="AN39" s="438">
        <v>0</v>
      </c>
      <c r="AO39" s="438">
        <v>0</v>
      </c>
      <c r="AP39" s="438">
        <v>3</v>
      </c>
      <c r="AQ39" s="438">
        <v>0</v>
      </c>
      <c r="AR39" s="438">
        <v>0</v>
      </c>
      <c r="AS39" s="438">
        <v>3</v>
      </c>
      <c r="AT39" s="438">
        <v>0</v>
      </c>
      <c r="AU39" s="438">
        <v>0</v>
      </c>
      <c r="AV39" s="438">
        <v>0</v>
      </c>
      <c r="AW39" s="438">
        <v>0</v>
      </c>
      <c r="AX39" s="438">
        <v>0</v>
      </c>
      <c r="AY39" s="438">
        <v>0</v>
      </c>
      <c r="AZ39" s="438">
        <v>0</v>
      </c>
      <c r="BA39" s="438">
        <v>14</v>
      </c>
      <c r="BB39" s="438">
        <v>3</v>
      </c>
      <c r="BC39" s="438">
        <v>0</v>
      </c>
      <c r="BD39" s="438"/>
      <c r="BE39" s="438">
        <v>0</v>
      </c>
      <c r="BF39" s="438">
        <v>1</v>
      </c>
      <c r="BG39" s="438">
        <v>0</v>
      </c>
      <c r="BH39" s="438">
        <v>1</v>
      </c>
      <c r="BI39" s="438">
        <v>0</v>
      </c>
      <c r="BJ39" s="438">
        <v>0</v>
      </c>
    </row>
    <row r="40" spans="1:62" s="137" customFormat="1">
      <c r="A40" s="150"/>
      <c r="B40" s="372" t="s">
        <v>193</v>
      </c>
      <c r="C40" s="373" t="s">
        <v>195</v>
      </c>
      <c r="D40" s="375"/>
      <c r="E40" s="438">
        <v>79</v>
      </c>
      <c r="F40" s="438">
        <v>0</v>
      </c>
      <c r="G40" s="438">
        <v>0</v>
      </c>
      <c r="H40" s="444">
        <v>0</v>
      </c>
      <c r="I40" s="443">
        <v>0</v>
      </c>
      <c r="J40" s="438">
        <v>1</v>
      </c>
      <c r="K40" s="438">
        <v>0</v>
      </c>
      <c r="L40" s="444">
        <v>0</v>
      </c>
      <c r="M40" s="444">
        <v>0</v>
      </c>
      <c r="N40" s="438">
        <v>0</v>
      </c>
      <c r="O40" s="438">
        <v>0</v>
      </c>
      <c r="P40" s="438">
        <v>0</v>
      </c>
      <c r="Q40" s="438">
        <v>0</v>
      </c>
      <c r="R40" s="438">
        <v>1</v>
      </c>
      <c r="S40" s="438">
        <v>0</v>
      </c>
      <c r="T40" s="438">
        <v>4</v>
      </c>
      <c r="U40" s="438">
        <v>0</v>
      </c>
      <c r="V40" s="438">
        <v>1</v>
      </c>
      <c r="W40" s="438">
        <v>0</v>
      </c>
      <c r="X40" s="438">
        <v>0</v>
      </c>
      <c r="Y40" s="438">
        <v>19</v>
      </c>
      <c r="Z40" s="438">
        <v>0</v>
      </c>
      <c r="AA40" s="438">
        <v>0</v>
      </c>
      <c r="AB40" s="438">
        <v>0</v>
      </c>
      <c r="AC40" s="438">
        <v>0</v>
      </c>
      <c r="AD40" s="438">
        <v>0</v>
      </c>
      <c r="AE40" s="438">
        <v>0</v>
      </c>
      <c r="AF40" s="438">
        <v>0</v>
      </c>
      <c r="AG40" s="438">
        <v>0</v>
      </c>
      <c r="AH40" s="438">
        <v>47</v>
      </c>
      <c r="AI40" s="438">
        <v>0</v>
      </c>
      <c r="AJ40" s="438">
        <v>0</v>
      </c>
      <c r="AK40" s="438">
        <v>0</v>
      </c>
      <c r="AL40" s="438">
        <v>0</v>
      </c>
      <c r="AM40" s="438">
        <v>0</v>
      </c>
      <c r="AN40" s="438">
        <v>3</v>
      </c>
      <c r="AO40" s="438">
        <v>0</v>
      </c>
      <c r="AP40" s="438">
        <v>0</v>
      </c>
      <c r="AQ40" s="438">
        <v>0</v>
      </c>
      <c r="AR40" s="438">
        <v>0</v>
      </c>
      <c r="AS40" s="438">
        <v>1</v>
      </c>
      <c r="AT40" s="438">
        <v>0</v>
      </c>
      <c r="AU40" s="438">
        <v>0</v>
      </c>
      <c r="AV40" s="438">
        <v>0</v>
      </c>
      <c r="AW40" s="438">
        <v>0</v>
      </c>
      <c r="AX40" s="438">
        <v>0</v>
      </c>
      <c r="AY40" s="438">
        <v>0</v>
      </c>
      <c r="AZ40" s="438">
        <v>0</v>
      </c>
      <c r="BA40" s="438">
        <v>0</v>
      </c>
      <c r="BB40" s="438">
        <v>0</v>
      </c>
      <c r="BC40" s="438">
        <v>0</v>
      </c>
      <c r="BD40" s="438"/>
      <c r="BE40" s="438">
        <v>0</v>
      </c>
      <c r="BF40" s="438">
        <v>0</v>
      </c>
      <c r="BG40" s="438">
        <v>0</v>
      </c>
      <c r="BH40" s="438">
        <v>0</v>
      </c>
      <c r="BI40" s="438">
        <v>0</v>
      </c>
      <c r="BJ40" s="438">
        <v>2</v>
      </c>
    </row>
    <row r="41" spans="1:62" s="137" customFormat="1">
      <c r="A41" s="150"/>
      <c r="B41" s="372" t="s">
        <v>193</v>
      </c>
      <c r="C41" s="373" t="s">
        <v>196</v>
      </c>
      <c r="D41" s="375"/>
      <c r="E41" s="438">
        <v>81</v>
      </c>
      <c r="F41" s="438">
        <v>0</v>
      </c>
      <c r="G41" s="438">
        <v>1</v>
      </c>
      <c r="H41" s="444">
        <v>0</v>
      </c>
      <c r="I41" s="443">
        <v>0</v>
      </c>
      <c r="J41" s="438">
        <v>9</v>
      </c>
      <c r="K41" s="438">
        <v>0</v>
      </c>
      <c r="L41" s="438">
        <v>4</v>
      </c>
      <c r="M41" s="438">
        <v>1</v>
      </c>
      <c r="N41" s="438">
        <v>0</v>
      </c>
      <c r="O41" s="438">
        <v>0</v>
      </c>
      <c r="P41" s="438">
        <v>0</v>
      </c>
      <c r="Q41" s="438">
        <v>1</v>
      </c>
      <c r="R41" s="438">
        <v>2</v>
      </c>
      <c r="S41" s="438">
        <v>0</v>
      </c>
      <c r="T41" s="438">
        <v>1</v>
      </c>
      <c r="U41" s="438">
        <v>0</v>
      </c>
      <c r="V41" s="438">
        <v>3</v>
      </c>
      <c r="W41" s="438">
        <v>1</v>
      </c>
      <c r="X41" s="438">
        <v>1</v>
      </c>
      <c r="Y41" s="438">
        <v>7</v>
      </c>
      <c r="Z41" s="438">
        <v>0</v>
      </c>
      <c r="AA41" s="438">
        <v>3</v>
      </c>
      <c r="AB41" s="438">
        <v>0</v>
      </c>
      <c r="AC41" s="438">
        <v>1</v>
      </c>
      <c r="AD41" s="438">
        <v>0</v>
      </c>
      <c r="AE41" s="438">
        <v>3</v>
      </c>
      <c r="AF41" s="438">
        <v>2</v>
      </c>
      <c r="AG41" s="438">
        <v>1</v>
      </c>
      <c r="AH41" s="438">
        <v>14</v>
      </c>
      <c r="AI41" s="438">
        <v>0</v>
      </c>
      <c r="AJ41" s="438">
        <v>0</v>
      </c>
      <c r="AK41" s="438">
        <v>0</v>
      </c>
      <c r="AL41" s="438">
        <v>0</v>
      </c>
      <c r="AM41" s="438">
        <v>0</v>
      </c>
      <c r="AN41" s="438">
        <v>0</v>
      </c>
      <c r="AO41" s="438">
        <v>0</v>
      </c>
      <c r="AP41" s="438">
        <v>1</v>
      </c>
      <c r="AQ41" s="438">
        <v>0</v>
      </c>
      <c r="AR41" s="438">
        <v>4</v>
      </c>
      <c r="AS41" s="438">
        <v>9</v>
      </c>
      <c r="AT41" s="438">
        <v>0</v>
      </c>
      <c r="AU41" s="438">
        <v>0</v>
      </c>
      <c r="AV41" s="438">
        <v>0</v>
      </c>
      <c r="AW41" s="438">
        <v>0</v>
      </c>
      <c r="AX41" s="438">
        <v>1</v>
      </c>
      <c r="AY41" s="438">
        <v>1</v>
      </c>
      <c r="AZ41" s="438">
        <v>0</v>
      </c>
      <c r="BA41" s="438">
        <v>8</v>
      </c>
      <c r="BB41" s="438">
        <v>1</v>
      </c>
      <c r="BC41" s="438">
        <v>0</v>
      </c>
      <c r="BD41" s="438"/>
      <c r="BE41" s="438">
        <v>1</v>
      </c>
      <c r="BF41" s="438">
        <v>0</v>
      </c>
      <c r="BG41" s="438">
        <v>0</v>
      </c>
      <c r="BH41" s="438">
        <v>0</v>
      </c>
      <c r="BI41" s="438">
        <v>0</v>
      </c>
      <c r="BJ41" s="438">
        <v>0</v>
      </c>
    </row>
    <row r="42" spans="1:62" s="137" customFormat="1">
      <c r="A42" s="150"/>
      <c r="B42" s="372" t="s">
        <v>197</v>
      </c>
      <c r="C42" s="373" t="s">
        <v>198</v>
      </c>
      <c r="D42" s="375"/>
      <c r="E42" s="438">
        <v>40</v>
      </c>
      <c r="F42" s="438">
        <v>0</v>
      </c>
      <c r="G42" s="438">
        <v>0</v>
      </c>
      <c r="H42" s="444">
        <v>0</v>
      </c>
      <c r="I42" s="443">
        <v>0</v>
      </c>
      <c r="J42" s="438">
        <v>0</v>
      </c>
      <c r="K42" s="438">
        <v>0</v>
      </c>
      <c r="L42" s="444">
        <v>0</v>
      </c>
      <c r="M42" s="444">
        <v>0</v>
      </c>
      <c r="N42" s="438">
        <v>0</v>
      </c>
      <c r="O42" s="438">
        <v>0</v>
      </c>
      <c r="P42" s="438">
        <v>0</v>
      </c>
      <c r="Q42" s="438">
        <v>0</v>
      </c>
      <c r="R42" s="438">
        <v>0</v>
      </c>
      <c r="S42" s="438">
        <v>0</v>
      </c>
      <c r="T42" s="438">
        <v>0</v>
      </c>
      <c r="U42" s="438">
        <v>0</v>
      </c>
      <c r="V42" s="438">
        <v>0</v>
      </c>
      <c r="W42" s="438">
        <v>0</v>
      </c>
      <c r="X42" s="438">
        <v>0</v>
      </c>
      <c r="Y42" s="438">
        <v>0</v>
      </c>
      <c r="Z42" s="438">
        <v>0</v>
      </c>
      <c r="AA42" s="438">
        <v>0</v>
      </c>
      <c r="AB42" s="438">
        <v>0</v>
      </c>
      <c r="AC42" s="438">
        <v>0</v>
      </c>
      <c r="AD42" s="438">
        <v>0</v>
      </c>
      <c r="AE42" s="438">
        <v>0</v>
      </c>
      <c r="AF42" s="438">
        <v>0</v>
      </c>
      <c r="AG42" s="438">
        <v>40</v>
      </c>
      <c r="AH42" s="438">
        <v>0</v>
      </c>
      <c r="AI42" s="438">
        <v>0</v>
      </c>
      <c r="AJ42" s="438">
        <v>0</v>
      </c>
      <c r="AK42" s="438">
        <v>0</v>
      </c>
      <c r="AL42" s="438">
        <v>0</v>
      </c>
      <c r="AM42" s="438">
        <v>0</v>
      </c>
      <c r="AN42" s="438">
        <v>0</v>
      </c>
      <c r="AO42" s="438">
        <v>0</v>
      </c>
      <c r="AP42" s="438">
        <v>0</v>
      </c>
      <c r="AQ42" s="438">
        <v>0</v>
      </c>
      <c r="AR42" s="438">
        <v>0</v>
      </c>
      <c r="AS42" s="438">
        <v>0</v>
      </c>
      <c r="AT42" s="438">
        <v>0</v>
      </c>
      <c r="AU42" s="438">
        <v>0</v>
      </c>
      <c r="AV42" s="438">
        <v>0</v>
      </c>
      <c r="AW42" s="438">
        <v>0</v>
      </c>
      <c r="AX42" s="438">
        <v>0</v>
      </c>
      <c r="AY42" s="438">
        <v>0</v>
      </c>
      <c r="AZ42" s="438">
        <v>0</v>
      </c>
      <c r="BA42" s="438">
        <v>0</v>
      </c>
      <c r="BB42" s="438">
        <v>0</v>
      </c>
      <c r="BC42" s="438">
        <v>0</v>
      </c>
      <c r="BD42" s="438"/>
      <c r="BE42" s="438">
        <v>0</v>
      </c>
      <c r="BF42" s="438">
        <v>0</v>
      </c>
      <c r="BG42" s="438">
        <v>0</v>
      </c>
      <c r="BH42" s="438">
        <v>0</v>
      </c>
      <c r="BI42" s="438">
        <v>0</v>
      </c>
      <c r="BJ42" s="438">
        <v>0</v>
      </c>
    </row>
    <row r="43" spans="1:62" s="137" customFormat="1">
      <c r="A43" s="150"/>
      <c r="B43" s="372" t="s">
        <v>199</v>
      </c>
      <c r="C43" s="373" t="s">
        <v>200</v>
      </c>
      <c r="D43" s="375"/>
      <c r="E43" s="438">
        <v>82</v>
      </c>
      <c r="F43" s="438">
        <v>0</v>
      </c>
      <c r="G43" s="438">
        <v>2</v>
      </c>
      <c r="H43" s="444">
        <v>0</v>
      </c>
      <c r="I43" s="443">
        <v>0</v>
      </c>
      <c r="J43" s="438">
        <v>0</v>
      </c>
      <c r="K43" s="438">
        <v>0</v>
      </c>
      <c r="L43" s="438">
        <v>1</v>
      </c>
      <c r="M43" s="438">
        <v>0</v>
      </c>
      <c r="N43" s="438">
        <v>0</v>
      </c>
      <c r="O43" s="438">
        <v>0</v>
      </c>
      <c r="P43" s="438">
        <v>0</v>
      </c>
      <c r="Q43" s="438">
        <v>2</v>
      </c>
      <c r="R43" s="438">
        <v>1</v>
      </c>
      <c r="S43" s="438">
        <v>0</v>
      </c>
      <c r="T43" s="438">
        <v>0</v>
      </c>
      <c r="U43" s="438">
        <v>0</v>
      </c>
      <c r="V43" s="438">
        <v>0</v>
      </c>
      <c r="W43" s="438">
        <v>1</v>
      </c>
      <c r="X43" s="438">
        <v>1</v>
      </c>
      <c r="Y43" s="438">
        <v>0</v>
      </c>
      <c r="Z43" s="438">
        <v>1</v>
      </c>
      <c r="AA43" s="438">
        <v>1</v>
      </c>
      <c r="AB43" s="438">
        <v>0</v>
      </c>
      <c r="AC43" s="438">
        <v>0</v>
      </c>
      <c r="AD43" s="438">
        <v>0</v>
      </c>
      <c r="AE43" s="438">
        <v>1</v>
      </c>
      <c r="AF43" s="438">
        <v>0</v>
      </c>
      <c r="AG43" s="438">
        <v>1</v>
      </c>
      <c r="AH43" s="438">
        <v>0</v>
      </c>
      <c r="AI43" s="438">
        <v>0</v>
      </c>
      <c r="AJ43" s="438">
        <v>0</v>
      </c>
      <c r="AK43" s="438">
        <v>0</v>
      </c>
      <c r="AL43" s="438">
        <v>1</v>
      </c>
      <c r="AM43" s="438">
        <v>0</v>
      </c>
      <c r="AN43" s="438">
        <v>0</v>
      </c>
      <c r="AO43" s="438">
        <v>2</v>
      </c>
      <c r="AP43" s="438">
        <v>56</v>
      </c>
      <c r="AQ43" s="438">
        <v>0</v>
      </c>
      <c r="AR43" s="438">
        <v>0</v>
      </c>
      <c r="AS43" s="438">
        <v>0</v>
      </c>
      <c r="AT43" s="438">
        <v>0</v>
      </c>
      <c r="AU43" s="438">
        <v>1</v>
      </c>
      <c r="AV43" s="438">
        <v>0</v>
      </c>
      <c r="AW43" s="438">
        <v>0</v>
      </c>
      <c r="AX43" s="438">
        <v>1</v>
      </c>
      <c r="AY43" s="438">
        <v>1</v>
      </c>
      <c r="AZ43" s="438">
        <v>0</v>
      </c>
      <c r="BA43" s="438">
        <v>2</v>
      </c>
      <c r="BB43" s="438">
        <v>2</v>
      </c>
      <c r="BC43" s="438">
        <v>0</v>
      </c>
      <c r="BD43" s="438"/>
      <c r="BE43" s="438">
        <v>2</v>
      </c>
      <c r="BF43" s="438">
        <v>0</v>
      </c>
      <c r="BG43" s="438">
        <v>0</v>
      </c>
      <c r="BH43" s="438">
        <v>0</v>
      </c>
      <c r="BI43" s="438">
        <v>0</v>
      </c>
      <c r="BJ43" s="438">
        <v>2</v>
      </c>
    </row>
    <row r="44" spans="1:62" s="137" customFormat="1">
      <c r="A44" s="150"/>
      <c r="B44" s="372" t="s">
        <v>199</v>
      </c>
      <c r="C44" s="373" t="s">
        <v>201</v>
      </c>
      <c r="D44" s="375"/>
      <c r="E44" s="438">
        <v>52</v>
      </c>
      <c r="F44" s="438">
        <v>0</v>
      </c>
      <c r="G44" s="438">
        <v>0</v>
      </c>
      <c r="H44" s="444">
        <v>0</v>
      </c>
      <c r="I44" s="443">
        <v>0</v>
      </c>
      <c r="J44" s="438">
        <v>0</v>
      </c>
      <c r="K44" s="438">
        <v>0</v>
      </c>
      <c r="L44" s="444">
        <v>0</v>
      </c>
      <c r="M44" s="444">
        <v>0</v>
      </c>
      <c r="N44" s="438">
        <v>0</v>
      </c>
      <c r="O44" s="438">
        <v>0</v>
      </c>
      <c r="P44" s="438">
        <v>0</v>
      </c>
      <c r="Q44" s="438">
        <v>0</v>
      </c>
      <c r="R44" s="438">
        <v>0</v>
      </c>
      <c r="S44" s="438">
        <v>0</v>
      </c>
      <c r="T44" s="438">
        <v>0</v>
      </c>
      <c r="U44" s="438">
        <v>0</v>
      </c>
      <c r="V44" s="438">
        <v>0</v>
      </c>
      <c r="W44" s="438">
        <v>0</v>
      </c>
      <c r="X44" s="438">
        <v>0</v>
      </c>
      <c r="Y44" s="438">
        <v>0</v>
      </c>
      <c r="Z44" s="438">
        <v>0</v>
      </c>
      <c r="AA44" s="438">
        <v>0</v>
      </c>
      <c r="AB44" s="438">
        <v>0</v>
      </c>
      <c r="AC44" s="438">
        <v>0</v>
      </c>
      <c r="AD44" s="438">
        <v>0</v>
      </c>
      <c r="AE44" s="438">
        <v>0</v>
      </c>
      <c r="AF44" s="438">
        <v>0</v>
      </c>
      <c r="AG44" s="438">
        <v>0</v>
      </c>
      <c r="AH44" s="438">
        <v>0</v>
      </c>
      <c r="AI44" s="438">
        <v>0</v>
      </c>
      <c r="AJ44" s="438">
        <v>0</v>
      </c>
      <c r="AK44" s="438">
        <v>0</v>
      </c>
      <c r="AL44" s="438">
        <v>0</v>
      </c>
      <c r="AM44" s="438">
        <v>0</v>
      </c>
      <c r="AN44" s="438">
        <v>0</v>
      </c>
      <c r="AO44" s="438">
        <v>0</v>
      </c>
      <c r="AP44" s="438">
        <v>52</v>
      </c>
      <c r="AQ44" s="438">
        <v>0</v>
      </c>
      <c r="AR44" s="438">
        <v>0</v>
      </c>
      <c r="AS44" s="438">
        <v>0</v>
      </c>
      <c r="AT44" s="438">
        <v>0</v>
      </c>
      <c r="AU44" s="438">
        <v>0</v>
      </c>
      <c r="AV44" s="438">
        <v>0</v>
      </c>
      <c r="AW44" s="438">
        <v>0</v>
      </c>
      <c r="AX44" s="438">
        <v>0</v>
      </c>
      <c r="AY44" s="438">
        <v>0</v>
      </c>
      <c r="AZ44" s="438">
        <v>0</v>
      </c>
      <c r="BA44" s="438">
        <v>0</v>
      </c>
      <c r="BB44" s="438">
        <v>0</v>
      </c>
      <c r="BC44" s="438">
        <v>0</v>
      </c>
      <c r="BD44" s="438"/>
      <c r="BE44" s="438">
        <v>0</v>
      </c>
      <c r="BF44" s="438">
        <v>0</v>
      </c>
      <c r="BG44" s="438">
        <v>0</v>
      </c>
      <c r="BH44" s="438">
        <v>0</v>
      </c>
      <c r="BI44" s="438">
        <v>0</v>
      </c>
      <c r="BJ44" s="438">
        <v>0</v>
      </c>
    </row>
    <row r="45" spans="1:62" s="137" customFormat="1">
      <c r="A45" s="150"/>
      <c r="B45" s="372" t="s">
        <v>202</v>
      </c>
      <c r="C45" s="373" t="s">
        <v>203</v>
      </c>
      <c r="D45" s="375"/>
      <c r="E45" s="438">
        <v>116</v>
      </c>
      <c r="F45" s="438">
        <v>0</v>
      </c>
      <c r="G45" s="438">
        <v>0</v>
      </c>
      <c r="H45" s="444">
        <v>2</v>
      </c>
      <c r="I45" s="443">
        <v>5</v>
      </c>
      <c r="J45" s="438">
        <v>0</v>
      </c>
      <c r="K45" s="438">
        <v>0</v>
      </c>
      <c r="L45" s="438">
        <v>4</v>
      </c>
      <c r="M45" s="438">
        <v>5</v>
      </c>
      <c r="N45" s="438">
        <v>0</v>
      </c>
      <c r="O45" s="438">
        <v>0</v>
      </c>
      <c r="P45" s="438">
        <v>0</v>
      </c>
      <c r="Q45" s="438">
        <v>1</v>
      </c>
      <c r="R45" s="438">
        <v>2</v>
      </c>
      <c r="S45" s="438">
        <v>0</v>
      </c>
      <c r="T45" s="438">
        <v>2</v>
      </c>
      <c r="U45" s="438">
        <v>9</v>
      </c>
      <c r="V45" s="438">
        <v>1</v>
      </c>
      <c r="W45" s="438">
        <v>0</v>
      </c>
      <c r="X45" s="438">
        <v>3</v>
      </c>
      <c r="Y45" s="438">
        <v>5</v>
      </c>
      <c r="Z45" s="438">
        <v>0</v>
      </c>
      <c r="AA45" s="438">
        <v>0</v>
      </c>
      <c r="AB45" s="438">
        <v>0</v>
      </c>
      <c r="AC45" s="438">
        <v>0</v>
      </c>
      <c r="AD45" s="438">
        <v>0</v>
      </c>
      <c r="AE45" s="438">
        <v>0</v>
      </c>
      <c r="AF45" s="438">
        <v>13</v>
      </c>
      <c r="AG45" s="438">
        <v>0</v>
      </c>
      <c r="AH45" s="438">
        <v>6</v>
      </c>
      <c r="AI45" s="438">
        <v>0</v>
      </c>
      <c r="AJ45" s="438">
        <v>8</v>
      </c>
      <c r="AK45" s="438">
        <v>0</v>
      </c>
      <c r="AL45" s="438">
        <v>0</v>
      </c>
      <c r="AM45" s="438">
        <v>1</v>
      </c>
      <c r="AN45" s="438">
        <v>7</v>
      </c>
      <c r="AO45" s="438">
        <v>1</v>
      </c>
      <c r="AP45" s="438">
        <v>2</v>
      </c>
      <c r="AQ45" s="438">
        <v>10</v>
      </c>
      <c r="AR45" s="438">
        <v>1</v>
      </c>
      <c r="AS45" s="438">
        <v>0</v>
      </c>
      <c r="AT45" s="438">
        <v>1</v>
      </c>
      <c r="AU45" s="438">
        <v>1</v>
      </c>
      <c r="AV45" s="438">
        <v>0</v>
      </c>
      <c r="AW45" s="438">
        <v>0</v>
      </c>
      <c r="AX45" s="438">
        <v>0</v>
      </c>
      <c r="AY45" s="438">
        <v>2</v>
      </c>
      <c r="AZ45" s="438">
        <v>0</v>
      </c>
      <c r="BA45" s="438">
        <v>2</v>
      </c>
      <c r="BB45" s="438">
        <v>3</v>
      </c>
      <c r="BC45" s="438">
        <v>0</v>
      </c>
      <c r="BD45" s="438"/>
      <c r="BE45" s="438">
        <v>0</v>
      </c>
      <c r="BF45" s="438">
        <v>0</v>
      </c>
      <c r="BG45" s="438">
        <v>0</v>
      </c>
      <c r="BH45" s="438">
        <v>11</v>
      </c>
      <c r="BI45" s="438">
        <v>4</v>
      </c>
      <c r="BJ45" s="438">
        <v>4</v>
      </c>
    </row>
    <row r="46" spans="1:62" s="137" customFormat="1">
      <c r="A46" s="150"/>
      <c r="B46" s="372" t="s">
        <v>202</v>
      </c>
      <c r="C46" s="373" t="s">
        <v>204</v>
      </c>
      <c r="D46" s="375"/>
      <c r="E46" s="438">
        <v>52</v>
      </c>
      <c r="F46" s="438">
        <v>0</v>
      </c>
      <c r="G46" s="438">
        <v>0</v>
      </c>
      <c r="H46" s="444">
        <v>0</v>
      </c>
      <c r="I46" s="443">
        <v>0</v>
      </c>
      <c r="J46" s="438">
        <v>0</v>
      </c>
      <c r="K46" s="438">
        <v>0</v>
      </c>
      <c r="L46" s="444">
        <v>1</v>
      </c>
      <c r="M46" s="444">
        <v>0</v>
      </c>
      <c r="N46" s="438">
        <v>0</v>
      </c>
      <c r="O46" s="438">
        <v>0</v>
      </c>
      <c r="P46" s="438">
        <v>0</v>
      </c>
      <c r="Q46" s="438">
        <v>0</v>
      </c>
      <c r="R46" s="438">
        <v>0</v>
      </c>
      <c r="S46" s="438">
        <v>0</v>
      </c>
      <c r="T46" s="438">
        <v>0</v>
      </c>
      <c r="U46" s="438">
        <v>0</v>
      </c>
      <c r="V46" s="438">
        <v>0</v>
      </c>
      <c r="W46" s="438">
        <v>0</v>
      </c>
      <c r="X46" s="438">
        <v>0</v>
      </c>
      <c r="Y46" s="438">
        <v>3</v>
      </c>
      <c r="Z46" s="438">
        <v>0</v>
      </c>
      <c r="AA46" s="438">
        <v>0</v>
      </c>
      <c r="AB46" s="438">
        <v>0</v>
      </c>
      <c r="AC46" s="438">
        <v>0</v>
      </c>
      <c r="AD46" s="438">
        <v>0</v>
      </c>
      <c r="AE46" s="438">
        <v>0</v>
      </c>
      <c r="AF46" s="438">
        <v>0</v>
      </c>
      <c r="AG46" s="438">
        <v>0</v>
      </c>
      <c r="AH46" s="438">
        <v>1</v>
      </c>
      <c r="AI46" s="438">
        <v>0</v>
      </c>
      <c r="AJ46" s="438">
        <v>40</v>
      </c>
      <c r="AK46" s="438">
        <v>0</v>
      </c>
      <c r="AL46" s="438">
        <v>0</v>
      </c>
      <c r="AM46" s="438">
        <v>0</v>
      </c>
      <c r="AN46" s="438">
        <v>0</v>
      </c>
      <c r="AO46" s="438">
        <v>0</v>
      </c>
      <c r="AP46" s="438">
        <v>1</v>
      </c>
      <c r="AQ46" s="438">
        <v>0</v>
      </c>
      <c r="AR46" s="438">
        <v>0</v>
      </c>
      <c r="AS46" s="438">
        <v>1</v>
      </c>
      <c r="AT46" s="438">
        <v>1</v>
      </c>
      <c r="AU46" s="438">
        <v>0</v>
      </c>
      <c r="AV46" s="438">
        <v>0</v>
      </c>
      <c r="AW46" s="438">
        <v>0</v>
      </c>
      <c r="AX46" s="438">
        <v>0</v>
      </c>
      <c r="AY46" s="438">
        <v>2</v>
      </c>
      <c r="AZ46" s="438">
        <v>0</v>
      </c>
      <c r="BA46" s="438">
        <v>0</v>
      </c>
      <c r="BB46" s="438">
        <v>0</v>
      </c>
      <c r="BC46" s="438">
        <v>0</v>
      </c>
      <c r="BD46" s="438"/>
      <c r="BE46" s="438">
        <v>0</v>
      </c>
      <c r="BF46" s="438">
        <v>0</v>
      </c>
      <c r="BG46" s="438">
        <v>0</v>
      </c>
      <c r="BH46" s="438">
        <v>0</v>
      </c>
      <c r="BI46" s="438">
        <v>2</v>
      </c>
      <c r="BJ46" s="438">
        <v>0</v>
      </c>
    </row>
    <row r="47" spans="1:62" s="137" customFormat="1">
      <c r="A47" s="150"/>
      <c r="B47" s="372" t="s">
        <v>205</v>
      </c>
      <c r="C47" s="373" t="s">
        <v>206</v>
      </c>
      <c r="D47" s="375"/>
      <c r="E47" s="438">
        <v>89</v>
      </c>
      <c r="F47" s="438">
        <v>1</v>
      </c>
      <c r="G47" s="438">
        <v>0</v>
      </c>
      <c r="H47" s="444">
        <v>0</v>
      </c>
      <c r="I47" s="443">
        <v>0</v>
      </c>
      <c r="J47" s="438">
        <v>0</v>
      </c>
      <c r="K47" s="438">
        <v>0</v>
      </c>
      <c r="L47" s="438">
        <v>5</v>
      </c>
      <c r="M47" s="438">
        <v>1</v>
      </c>
      <c r="N47" s="438">
        <v>1</v>
      </c>
      <c r="O47" s="438">
        <v>0</v>
      </c>
      <c r="P47" s="438">
        <v>1</v>
      </c>
      <c r="Q47" s="438">
        <v>4</v>
      </c>
      <c r="R47" s="438">
        <v>1</v>
      </c>
      <c r="S47" s="438">
        <v>0</v>
      </c>
      <c r="T47" s="438">
        <v>0</v>
      </c>
      <c r="U47" s="438">
        <v>0</v>
      </c>
      <c r="V47" s="438">
        <v>0</v>
      </c>
      <c r="W47" s="438">
        <v>0</v>
      </c>
      <c r="X47" s="438">
        <v>0</v>
      </c>
      <c r="Y47" s="438">
        <v>0</v>
      </c>
      <c r="Z47" s="438">
        <v>0</v>
      </c>
      <c r="AA47" s="438">
        <v>0</v>
      </c>
      <c r="AB47" s="438">
        <v>0</v>
      </c>
      <c r="AC47" s="438">
        <v>1</v>
      </c>
      <c r="AD47" s="438">
        <v>0</v>
      </c>
      <c r="AE47" s="438">
        <v>0</v>
      </c>
      <c r="AF47" s="438">
        <v>0</v>
      </c>
      <c r="AG47" s="438">
        <v>0</v>
      </c>
      <c r="AH47" s="438">
        <v>0</v>
      </c>
      <c r="AI47" s="438">
        <v>0</v>
      </c>
      <c r="AJ47" s="438">
        <v>0</v>
      </c>
      <c r="AK47" s="438">
        <v>1</v>
      </c>
      <c r="AL47" s="438">
        <v>0</v>
      </c>
      <c r="AM47" s="438">
        <v>53</v>
      </c>
      <c r="AN47" s="438">
        <v>0</v>
      </c>
      <c r="AO47" s="438">
        <v>11</v>
      </c>
      <c r="AP47" s="438">
        <v>0</v>
      </c>
      <c r="AQ47" s="438">
        <v>0</v>
      </c>
      <c r="AR47" s="438">
        <v>0</v>
      </c>
      <c r="AS47" s="438">
        <v>0</v>
      </c>
      <c r="AT47" s="438">
        <v>0</v>
      </c>
      <c r="AU47" s="438">
        <v>4</v>
      </c>
      <c r="AV47" s="438">
        <v>0</v>
      </c>
      <c r="AW47" s="438">
        <v>0</v>
      </c>
      <c r="AX47" s="438">
        <v>0</v>
      </c>
      <c r="AY47" s="438">
        <v>0</v>
      </c>
      <c r="AZ47" s="438">
        <v>0</v>
      </c>
      <c r="BA47" s="438">
        <v>0</v>
      </c>
      <c r="BB47" s="438">
        <v>0</v>
      </c>
      <c r="BC47" s="438">
        <v>0</v>
      </c>
      <c r="BD47" s="438"/>
      <c r="BE47" s="438">
        <v>2</v>
      </c>
      <c r="BF47" s="438">
        <v>0</v>
      </c>
      <c r="BG47" s="438">
        <v>0</v>
      </c>
      <c r="BH47" s="438">
        <v>0</v>
      </c>
      <c r="BI47" s="438">
        <v>0</v>
      </c>
      <c r="BJ47" s="438">
        <v>3</v>
      </c>
    </row>
    <row r="48" spans="1:62" s="137" customFormat="1">
      <c r="A48" s="150"/>
      <c r="B48" s="372" t="s">
        <v>207</v>
      </c>
      <c r="C48" s="373" t="s">
        <v>208</v>
      </c>
      <c r="D48" s="375"/>
      <c r="E48" s="438">
        <v>82</v>
      </c>
      <c r="F48" s="438">
        <v>0</v>
      </c>
      <c r="G48" s="438">
        <v>0</v>
      </c>
      <c r="H48" s="444">
        <v>0</v>
      </c>
      <c r="I48" s="443">
        <v>0</v>
      </c>
      <c r="J48" s="438">
        <v>0</v>
      </c>
      <c r="K48" s="438">
        <v>0</v>
      </c>
      <c r="L48" s="444">
        <v>12</v>
      </c>
      <c r="M48" s="444">
        <v>1</v>
      </c>
      <c r="N48" s="438">
        <v>0</v>
      </c>
      <c r="O48" s="438">
        <v>0</v>
      </c>
      <c r="P48" s="438">
        <v>0</v>
      </c>
      <c r="Q48" s="438">
        <v>0</v>
      </c>
      <c r="R48" s="438">
        <v>0</v>
      </c>
      <c r="S48" s="438">
        <v>0</v>
      </c>
      <c r="T48" s="438">
        <v>1</v>
      </c>
      <c r="U48" s="438">
        <v>1</v>
      </c>
      <c r="V48" s="438">
        <v>0</v>
      </c>
      <c r="W48" s="438">
        <v>0</v>
      </c>
      <c r="X48" s="438">
        <v>0</v>
      </c>
      <c r="Y48" s="438">
        <v>0</v>
      </c>
      <c r="Z48" s="438">
        <v>0</v>
      </c>
      <c r="AA48" s="438">
        <v>0</v>
      </c>
      <c r="AB48" s="438">
        <v>0</v>
      </c>
      <c r="AC48" s="438">
        <v>0</v>
      </c>
      <c r="AD48" s="438">
        <v>1</v>
      </c>
      <c r="AE48" s="438">
        <v>1</v>
      </c>
      <c r="AF48" s="438">
        <v>0</v>
      </c>
      <c r="AG48" s="438">
        <v>0</v>
      </c>
      <c r="AH48" s="438">
        <v>0</v>
      </c>
      <c r="AI48" s="438">
        <v>0</v>
      </c>
      <c r="AJ48" s="438">
        <v>0</v>
      </c>
      <c r="AK48" s="438">
        <v>40</v>
      </c>
      <c r="AL48" s="438">
        <v>0</v>
      </c>
      <c r="AM48" s="438">
        <v>0</v>
      </c>
      <c r="AN48" s="438">
        <v>0</v>
      </c>
      <c r="AO48" s="438">
        <v>3</v>
      </c>
      <c r="AP48" s="438">
        <v>1</v>
      </c>
      <c r="AQ48" s="438">
        <v>0</v>
      </c>
      <c r="AR48" s="438">
        <v>1</v>
      </c>
      <c r="AS48" s="438">
        <v>0</v>
      </c>
      <c r="AT48" s="438">
        <v>0</v>
      </c>
      <c r="AU48" s="438">
        <v>0</v>
      </c>
      <c r="AV48" s="438">
        <v>0</v>
      </c>
      <c r="AW48" s="438">
        <v>0</v>
      </c>
      <c r="AX48" s="438">
        <v>0</v>
      </c>
      <c r="AY48" s="438">
        <v>0</v>
      </c>
      <c r="AZ48" s="438">
        <v>0</v>
      </c>
      <c r="BA48" s="438">
        <v>1</v>
      </c>
      <c r="BB48" s="438">
        <v>13</v>
      </c>
      <c r="BC48" s="438">
        <v>1</v>
      </c>
      <c r="BD48" s="438"/>
      <c r="BE48" s="438">
        <v>1</v>
      </c>
      <c r="BF48" s="438">
        <v>1</v>
      </c>
      <c r="BG48" s="438">
        <v>0</v>
      </c>
      <c r="BH48" s="438">
        <v>1</v>
      </c>
      <c r="BI48" s="438">
        <v>0</v>
      </c>
      <c r="BJ48" s="438">
        <v>2</v>
      </c>
    </row>
    <row r="49" spans="1:62" s="137" customFormat="1">
      <c r="A49" s="150"/>
      <c r="B49" s="372" t="s">
        <v>209</v>
      </c>
      <c r="C49" s="373" t="s">
        <v>210</v>
      </c>
      <c r="D49" s="375"/>
      <c r="E49" s="438">
        <v>46</v>
      </c>
      <c r="F49" s="438">
        <v>0</v>
      </c>
      <c r="G49" s="438">
        <v>0</v>
      </c>
      <c r="H49" s="444">
        <v>0</v>
      </c>
      <c r="I49" s="443">
        <v>0</v>
      </c>
      <c r="J49" s="438">
        <v>0</v>
      </c>
      <c r="K49" s="438">
        <v>0</v>
      </c>
      <c r="L49" s="438">
        <v>0</v>
      </c>
      <c r="M49" s="438">
        <v>0</v>
      </c>
      <c r="N49" s="438">
        <v>1</v>
      </c>
      <c r="O49" s="438">
        <v>0</v>
      </c>
      <c r="P49" s="438">
        <v>0</v>
      </c>
      <c r="Q49" s="438">
        <v>0</v>
      </c>
      <c r="R49" s="438">
        <v>0</v>
      </c>
      <c r="S49" s="438">
        <v>0</v>
      </c>
      <c r="T49" s="438">
        <v>0</v>
      </c>
      <c r="U49" s="438">
        <v>0</v>
      </c>
      <c r="V49" s="438">
        <v>0</v>
      </c>
      <c r="W49" s="438">
        <v>0</v>
      </c>
      <c r="X49" s="438">
        <v>0</v>
      </c>
      <c r="Y49" s="438">
        <v>0</v>
      </c>
      <c r="Z49" s="438">
        <v>0</v>
      </c>
      <c r="AA49" s="438">
        <v>0</v>
      </c>
      <c r="AB49" s="438">
        <v>0</v>
      </c>
      <c r="AC49" s="438">
        <v>0</v>
      </c>
      <c r="AD49" s="438">
        <v>1</v>
      </c>
      <c r="AE49" s="438">
        <v>0</v>
      </c>
      <c r="AF49" s="438">
        <v>0</v>
      </c>
      <c r="AG49" s="438">
        <v>0</v>
      </c>
      <c r="AH49" s="438">
        <v>0</v>
      </c>
      <c r="AI49" s="438">
        <v>0</v>
      </c>
      <c r="AJ49" s="438">
        <v>0</v>
      </c>
      <c r="AK49" s="438">
        <v>0</v>
      </c>
      <c r="AL49" s="438">
        <v>0</v>
      </c>
      <c r="AM49" s="438">
        <v>1</v>
      </c>
      <c r="AN49" s="438">
        <v>0</v>
      </c>
      <c r="AO49" s="438">
        <v>40</v>
      </c>
      <c r="AP49" s="438">
        <v>0</v>
      </c>
      <c r="AQ49" s="438">
        <v>0</v>
      </c>
      <c r="AR49" s="438">
        <v>0</v>
      </c>
      <c r="AS49" s="438">
        <v>0</v>
      </c>
      <c r="AT49" s="438">
        <v>0</v>
      </c>
      <c r="AU49" s="438">
        <v>0</v>
      </c>
      <c r="AV49" s="438">
        <v>0</v>
      </c>
      <c r="AW49" s="438">
        <v>0</v>
      </c>
      <c r="AX49" s="438">
        <v>0</v>
      </c>
      <c r="AY49" s="438">
        <v>0</v>
      </c>
      <c r="AZ49" s="438">
        <v>0</v>
      </c>
      <c r="BA49" s="438">
        <v>0</v>
      </c>
      <c r="BB49" s="438">
        <v>0</v>
      </c>
      <c r="BC49" s="438">
        <v>0</v>
      </c>
      <c r="BD49" s="438"/>
      <c r="BE49" s="438">
        <v>0</v>
      </c>
      <c r="BF49" s="438">
        <v>0</v>
      </c>
      <c r="BG49" s="438">
        <v>0</v>
      </c>
      <c r="BH49" s="438">
        <v>0</v>
      </c>
      <c r="BI49" s="438">
        <v>0</v>
      </c>
      <c r="BJ49" s="438">
        <v>3</v>
      </c>
    </row>
    <row r="50" spans="1:62" s="137" customFormat="1">
      <c r="A50" s="150"/>
      <c r="B50" s="372" t="s">
        <v>209</v>
      </c>
      <c r="C50" s="373" t="s">
        <v>211</v>
      </c>
      <c r="D50" s="375"/>
      <c r="E50" s="438">
        <v>84</v>
      </c>
      <c r="F50" s="438">
        <v>0</v>
      </c>
      <c r="G50" s="438">
        <v>0</v>
      </c>
      <c r="H50" s="444">
        <v>0</v>
      </c>
      <c r="I50" s="443">
        <v>0</v>
      </c>
      <c r="J50" s="438">
        <v>0</v>
      </c>
      <c r="K50" s="438">
        <v>0</v>
      </c>
      <c r="L50" s="444">
        <v>12</v>
      </c>
      <c r="M50" s="444">
        <v>1</v>
      </c>
      <c r="N50" s="438">
        <v>0</v>
      </c>
      <c r="O50" s="438">
        <v>0</v>
      </c>
      <c r="P50" s="438">
        <v>0</v>
      </c>
      <c r="Q50" s="438">
        <v>2</v>
      </c>
      <c r="R50" s="438">
        <v>2</v>
      </c>
      <c r="S50" s="438">
        <v>0</v>
      </c>
      <c r="T50" s="438">
        <v>0</v>
      </c>
      <c r="U50" s="438">
        <v>0</v>
      </c>
      <c r="V50" s="438">
        <v>3</v>
      </c>
      <c r="W50" s="438">
        <v>0</v>
      </c>
      <c r="X50" s="438">
        <v>0</v>
      </c>
      <c r="Y50" s="438">
        <v>0</v>
      </c>
      <c r="Z50" s="438">
        <v>0</v>
      </c>
      <c r="AA50" s="438">
        <v>0</v>
      </c>
      <c r="AB50" s="438">
        <v>0</v>
      </c>
      <c r="AC50" s="438">
        <v>1</v>
      </c>
      <c r="AD50" s="438">
        <v>4</v>
      </c>
      <c r="AE50" s="438">
        <v>1</v>
      </c>
      <c r="AF50" s="438">
        <v>1</v>
      </c>
      <c r="AG50" s="438">
        <v>0</v>
      </c>
      <c r="AH50" s="438">
        <v>0</v>
      </c>
      <c r="AI50" s="438">
        <v>0</v>
      </c>
      <c r="AJ50" s="438">
        <v>0</v>
      </c>
      <c r="AK50" s="438">
        <v>0</v>
      </c>
      <c r="AL50" s="438">
        <v>0</v>
      </c>
      <c r="AM50" s="438">
        <v>15</v>
      </c>
      <c r="AN50" s="438">
        <v>0</v>
      </c>
      <c r="AO50" s="438">
        <v>15</v>
      </c>
      <c r="AP50" s="438">
        <v>0</v>
      </c>
      <c r="AQ50" s="438">
        <v>0</v>
      </c>
      <c r="AR50" s="438">
        <v>4</v>
      </c>
      <c r="AS50" s="438">
        <v>0</v>
      </c>
      <c r="AT50" s="438">
        <v>0</v>
      </c>
      <c r="AU50" s="438">
        <v>5</v>
      </c>
      <c r="AV50" s="438">
        <v>0</v>
      </c>
      <c r="AW50" s="438">
        <v>0</v>
      </c>
      <c r="AX50" s="438">
        <v>1</v>
      </c>
      <c r="AY50" s="438">
        <v>0</v>
      </c>
      <c r="AZ50" s="438">
        <v>2</v>
      </c>
      <c r="BA50" s="438">
        <v>3</v>
      </c>
      <c r="BB50" s="438">
        <v>1</v>
      </c>
      <c r="BC50" s="438">
        <v>0</v>
      </c>
      <c r="BD50" s="438"/>
      <c r="BE50" s="438">
        <v>2</v>
      </c>
      <c r="BF50" s="438">
        <v>1</v>
      </c>
      <c r="BG50" s="438">
        <v>0</v>
      </c>
      <c r="BH50" s="438">
        <v>1</v>
      </c>
      <c r="BI50" s="438">
        <v>0</v>
      </c>
      <c r="BJ50" s="438">
        <v>7</v>
      </c>
    </row>
    <row r="51" spans="1:62" s="137" customFormat="1">
      <c r="A51" s="150"/>
      <c r="B51" s="372" t="s">
        <v>209</v>
      </c>
      <c r="C51" s="373" t="s">
        <v>212</v>
      </c>
      <c r="D51" s="375"/>
      <c r="E51" s="438">
        <v>380</v>
      </c>
      <c r="F51" s="438">
        <v>2</v>
      </c>
      <c r="G51" s="438">
        <v>1</v>
      </c>
      <c r="H51" s="444">
        <v>0</v>
      </c>
      <c r="I51" s="443">
        <v>0</v>
      </c>
      <c r="J51" s="438">
        <v>0</v>
      </c>
      <c r="K51" s="438">
        <v>0</v>
      </c>
      <c r="L51" s="438">
        <v>43</v>
      </c>
      <c r="M51" s="438">
        <v>1</v>
      </c>
      <c r="N51" s="438">
        <v>2</v>
      </c>
      <c r="O51" s="438">
        <v>3</v>
      </c>
      <c r="P51" s="438">
        <v>1</v>
      </c>
      <c r="Q51" s="438">
        <v>24</v>
      </c>
      <c r="R51" s="438">
        <v>5</v>
      </c>
      <c r="S51" s="438">
        <v>0</v>
      </c>
      <c r="T51" s="438">
        <v>1</v>
      </c>
      <c r="U51" s="438">
        <v>0</v>
      </c>
      <c r="V51" s="438">
        <v>3</v>
      </c>
      <c r="W51" s="438">
        <v>1</v>
      </c>
      <c r="X51" s="438">
        <v>0</v>
      </c>
      <c r="Y51" s="438">
        <v>0</v>
      </c>
      <c r="Z51" s="438">
        <v>1</v>
      </c>
      <c r="AA51" s="438">
        <v>1</v>
      </c>
      <c r="AB51" s="438">
        <v>1</v>
      </c>
      <c r="AC51" s="438">
        <v>5</v>
      </c>
      <c r="AD51" s="438">
        <v>6</v>
      </c>
      <c r="AE51" s="438">
        <v>9</v>
      </c>
      <c r="AF51" s="438">
        <v>2</v>
      </c>
      <c r="AG51" s="438">
        <v>0</v>
      </c>
      <c r="AH51" s="438">
        <v>0</v>
      </c>
      <c r="AI51" s="438">
        <v>0</v>
      </c>
      <c r="AJ51" s="438">
        <v>0</v>
      </c>
      <c r="AK51" s="438">
        <v>1</v>
      </c>
      <c r="AL51" s="438">
        <v>0</v>
      </c>
      <c r="AM51" s="438">
        <v>47</v>
      </c>
      <c r="AN51" s="438">
        <v>0</v>
      </c>
      <c r="AO51" s="438">
        <v>119</v>
      </c>
      <c r="AP51" s="438">
        <v>8</v>
      </c>
      <c r="AQ51" s="438">
        <v>0</v>
      </c>
      <c r="AR51" s="438">
        <v>1</v>
      </c>
      <c r="AS51" s="438">
        <v>1</v>
      </c>
      <c r="AT51" s="438">
        <v>0</v>
      </c>
      <c r="AU51" s="438">
        <v>13</v>
      </c>
      <c r="AV51" s="438">
        <v>1</v>
      </c>
      <c r="AW51" s="438">
        <v>0</v>
      </c>
      <c r="AX51" s="438">
        <v>1</v>
      </c>
      <c r="AY51" s="438">
        <v>0</v>
      </c>
      <c r="AZ51" s="438">
        <v>1</v>
      </c>
      <c r="BA51" s="438">
        <v>12</v>
      </c>
      <c r="BB51" s="438">
        <v>0</v>
      </c>
      <c r="BC51" s="438">
        <v>0</v>
      </c>
      <c r="BD51" s="438"/>
      <c r="BE51" s="438">
        <v>9</v>
      </c>
      <c r="BF51" s="438">
        <v>3</v>
      </c>
      <c r="BG51" s="438">
        <v>1</v>
      </c>
      <c r="BH51" s="438">
        <v>0</v>
      </c>
      <c r="BI51" s="438">
        <v>0</v>
      </c>
      <c r="BJ51" s="438">
        <v>50</v>
      </c>
    </row>
    <row r="52" spans="1:62" s="137" customFormat="1">
      <c r="A52" s="150"/>
      <c r="B52" s="372" t="s">
        <v>209</v>
      </c>
      <c r="C52" s="373" t="s">
        <v>213</v>
      </c>
      <c r="D52" s="375"/>
      <c r="E52" s="438">
        <v>94</v>
      </c>
      <c r="F52" s="438">
        <v>1</v>
      </c>
      <c r="G52" s="438">
        <v>0</v>
      </c>
      <c r="H52" s="444">
        <v>0</v>
      </c>
      <c r="I52" s="443">
        <v>0</v>
      </c>
      <c r="J52" s="438">
        <v>0</v>
      </c>
      <c r="K52" s="438">
        <v>0</v>
      </c>
      <c r="L52" s="444">
        <v>0</v>
      </c>
      <c r="M52" s="444">
        <v>0</v>
      </c>
      <c r="N52" s="438">
        <v>0</v>
      </c>
      <c r="O52" s="438">
        <v>0</v>
      </c>
      <c r="P52" s="438">
        <v>0</v>
      </c>
      <c r="Q52" s="438">
        <v>3</v>
      </c>
      <c r="R52" s="438">
        <v>1</v>
      </c>
      <c r="S52" s="438">
        <v>0</v>
      </c>
      <c r="T52" s="438">
        <v>0</v>
      </c>
      <c r="U52" s="438">
        <v>0</v>
      </c>
      <c r="V52" s="438">
        <v>0</v>
      </c>
      <c r="W52" s="438">
        <v>0</v>
      </c>
      <c r="X52" s="438">
        <v>0</v>
      </c>
      <c r="Y52" s="438">
        <v>0</v>
      </c>
      <c r="Z52" s="438">
        <v>0</v>
      </c>
      <c r="AA52" s="438">
        <v>0</v>
      </c>
      <c r="AB52" s="438">
        <v>0</v>
      </c>
      <c r="AC52" s="438">
        <v>0</v>
      </c>
      <c r="AD52" s="438">
        <v>0</v>
      </c>
      <c r="AE52" s="438">
        <v>4</v>
      </c>
      <c r="AF52" s="438">
        <v>0</v>
      </c>
      <c r="AG52" s="438">
        <v>1</v>
      </c>
      <c r="AH52" s="438">
        <v>0</v>
      </c>
      <c r="AI52" s="438">
        <v>0</v>
      </c>
      <c r="AJ52" s="438">
        <v>0</v>
      </c>
      <c r="AK52" s="438">
        <v>0</v>
      </c>
      <c r="AL52" s="438">
        <v>0</v>
      </c>
      <c r="AM52" s="438">
        <v>2</v>
      </c>
      <c r="AN52" s="438">
        <v>0</v>
      </c>
      <c r="AO52" s="438">
        <v>78</v>
      </c>
      <c r="AP52" s="438">
        <v>0</v>
      </c>
      <c r="AQ52" s="438">
        <v>0</v>
      </c>
      <c r="AR52" s="438">
        <v>0</v>
      </c>
      <c r="AS52" s="438">
        <v>0</v>
      </c>
      <c r="AT52" s="438">
        <v>0</v>
      </c>
      <c r="AU52" s="438">
        <v>1</v>
      </c>
      <c r="AV52" s="438">
        <v>0</v>
      </c>
      <c r="AW52" s="438">
        <v>0</v>
      </c>
      <c r="AX52" s="438">
        <v>0</v>
      </c>
      <c r="AY52" s="438">
        <v>0</v>
      </c>
      <c r="AZ52" s="438">
        <v>0</v>
      </c>
      <c r="BA52" s="438">
        <v>0</v>
      </c>
      <c r="BB52" s="438">
        <v>0</v>
      </c>
      <c r="BC52" s="438">
        <v>0</v>
      </c>
      <c r="BD52" s="438"/>
      <c r="BE52" s="438">
        <v>0</v>
      </c>
      <c r="BF52" s="438">
        <v>0</v>
      </c>
      <c r="BG52" s="438">
        <v>0</v>
      </c>
      <c r="BH52" s="438">
        <v>0</v>
      </c>
      <c r="BI52" s="438">
        <v>0</v>
      </c>
      <c r="BJ52" s="438">
        <v>3</v>
      </c>
    </row>
    <row r="53" spans="1:62" s="137" customFormat="1">
      <c r="A53" s="150"/>
      <c r="B53" s="372" t="s">
        <v>209</v>
      </c>
      <c r="C53" s="373" t="s">
        <v>214</v>
      </c>
      <c r="D53" s="375"/>
      <c r="E53" s="438">
        <v>214</v>
      </c>
      <c r="F53" s="438">
        <v>2</v>
      </c>
      <c r="G53" s="438">
        <v>0</v>
      </c>
      <c r="H53" s="444">
        <v>0</v>
      </c>
      <c r="I53" s="443">
        <v>2</v>
      </c>
      <c r="J53" s="438">
        <v>0</v>
      </c>
      <c r="K53" s="438">
        <v>0</v>
      </c>
      <c r="L53" s="438">
        <v>32</v>
      </c>
      <c r="M53" s="438">
        <v>2</v>
      </c>
      <c r="N53" s="438">
        <v>4</v>
      </c>
      <c r="O53" s="438">
        <v>0</v>
      </c>
      <c r="P53" s="438">
        <v>0</v>
      </c>
      <c r="Q53" s="438">
        <v>14</v>
      </c>
      <c r="R53" s="438">
        <v>5</v>
      </c>
      <c r="S53" s="438">
        <v>0</v>
      </c>
      <c r="T53" s="438">
        <v>0</v>
      </c>
      <c r="U53" s="438">
        <v>0</v>
      </c>
      <c r="V53" s="438">
        <v>3</v>
      </c>
      <c r="W53" s="438">
        <v>1</v>
      </c>
      <c r="X53" s="438">
        <v>0</v>
      </c>
      <c r="Y53" s="438">
        <v>0</v>
      </c>
      <c r="Z53" s="438">
        <v>0</v>
      </c>
      <c r="AA53" s="438">
        <v>0</v>
      </c>
      <c r="AB53" s="438">
        <v>0</v>
      </c>
      <c r="AC53" s="438">
        <v>4</v>
      </c>
      <c r="AD53" s="438">
        <v>2</v>
      </c>
      <c r="AE53" s="438">
        <v>2</v>
      </c>
      <c r="AF53" s="438">
        <v>0</v>
      </c>
      <c r="AG53" s="438">
        <v>0</v>
      </c>
      <c r="AH53" s="438">
        <v>0</v>
      </c>
      <c r="AI53" s="438">
        <v>0</v>
      </c>
      <c r="AJ53" s="438">
        <v>0</v>
      </c>
      <c r="AK53" s="438">
        <v>1</v>
      </c>
      <c r="AL53" s="438">
        <v>0</v>
      </c>
      <c r="AM53" s="438">
        <v>21</v>
      </c>
      <c r="AN53" s="438">
        <v>1</v>
      </c>
      <c r="AO53" s="438">
        <v>81</v>
      </c>
      <c r="AP53" s="438">
        <v>1</v>
      </c>
      <c r="AQ53" s="438">
        <v>1</v>
      </c>
      <c r="AR53" s="438">
        <v>4</v>
      </c>
      <c r="AS53" s="438">
        <v>1</v>
      </c>
      <c r="AT53" s="438">
        <v>2</v>
      </c>
      <c r="AU53" s="438">
        <v>5</v>
      </c>
      <c r="AV53" s="438">
        <v>0</v>
      </c>
      <c r="AW53" s="438">
        <v>0</v>
      </c>
      <c r="AX53" s="438">
        <v>1</v>
      </c>
      <c r="AY53" s="438">
        <v>0</v>
      </c>
      <c r="AZ53" s="438">
        <v>0</v>
      </c>
      <c r="BA53" s="438">
        <v>6</v>
      </c>
      <c r="BB53" s="438">
        <v>0</v>
      </c>
      <c r="BC53" s="438">
        <v>0</v>
      </c>
      <c r="BD53" s="438"/>
      <c r="BE53" s="438">
        <v>3</v>
      </c>
      <c r="BF53" s="438">
        <v>1</v>
      </c>
      <c r="BG53" s="438">
        <v>0</v>
      </c>
      <c r="BH53" s="438">
        <v>0</v>
      </c>
      <c r="BI53" s="438">
        <v>0</v>
      </c>
      <c r="BJ53" s="438">
        <v>12</v>
      </c>
    </row>
    <row r="54" spans="1:62" s="137" customFormat="1">
      <c r="A54" s="150"/>
      <c r="B54" s="372" t="s">
        <v>215</v>
      </c>
      <c r="C54" s="373" t="s">
        <v>216</v>
      </c>
      <c r="D54" s="375"/>
      <c r="E54" s="438">
        <v>78</v>
      </c>
      <c r="F54" s="438">
        <v>2</v>
      </c>
      <c r="G54" s="438">
        <v>0</v>
      </c>
      <c r="H54" s="444">
        <v>0</v>
      </c>
      <c r="I54" s="443">
        <v>0</v>
      </c>
      <c r="J54" s="438">
        <v>0</v>
      </c>
      <c r="K54" s="438">
        <v>0</v>
      </c>
      <c r="L54" s="444">
        <v>3</v>
      </c>
      <c r="M54" s="444">
        <v>0</v>
      </c>
      <c r="N54" s="438">
        <v>1</v>
      </c>
      <c r="O54" s="438">
        <v>0</v>
      </c>
      <c r="P54" s="438">
        <v>0</v>
      </c>
      <c r="Q54" s="438">
        <v>1</v>
      </c>
      <c r="R54" s="438">
        <v>0</v>
      </c>
      <c r="S54" s="438">
        <v>0</v>
      </c>
      <c r="T54" s="438">
        <v>0</v>
      </c>
      <c r="U54" s="438">
        <v>0</v>
      </c>
      <c r="V54" s="438">
        <v>2</v>
      </c>
      <c r="W54" s="438">
        <v>0</v>
      </c>
      <c r="X54" s="438">
        <v>0</v>
      </c>
      <c r="Y54" s="438">
        <v>0</v>
      </c>
      <c r="Z54" s="438">
        <v>0</v>
      </c>
      <c r="AA54" s="438">
        <v>0</v>
      </c>
      <c r="AB54" s="438">
        <v>0</v>
      </c>
      <c r="AC54" s="438">
        <v>3</v>
      </c>
      <c r="AD54" s="438">
        <v>0</v>
      </c>
      <c r="AE54" s="438">
        <v>10</v>
      </c>
      <c r="AF54" s="438">
        <v>0</v>
      </c>
      <c r="AG54" s="438">
        <v>0</v>
      </c>
      <c r="AH54" s="438">
        <v>1</v>
      </c>
      <c r="AI54" s="438">
        <v>0</v>
      </c>
      <c r="AJ54" s="438">
        <v>0</v>
      </c>
      <c r="AK54" s="438">
        <v>0</v>
      </c>
      <c r="AL54" s="438">
        <v>0</v>
      </c>
      <c r="AM54" s="438">
        <v>3</v>
      </c>
      <c r="AN54" s="438">
        <v>0</v>
      </c>
      <c r="AO54" s="438">
        <v>1</v>
      </c>
      <c r="AP54" s="438">
        <v>2</v>
      </c>
      <c r="AQ54" s="438">
        <v>0</v>
      </c>
      <c r="AR54" s="438">
        <v>20</v>
      </c>
      <c r="AS54" s="438">
        <v>0</v>
      </c>
      <c r="AT54" s="438">
        <v>0</v>
      </c>
      <c r="AU54" s="438">
        <v>5</v>
      </c>
      <c r="AV54" s="438">
        <v>0</v>
      </c>
      <c r="AW54" s="438">
        <v>0</v>
      </c>
      <c r="AX54" s="438">
        <v>0</v>
      </c>
      <c r="AY54" s="438">
        <v>0</v>
      </c>
      <c r="AZ54" s="438">
        <v>1</v>
      </c>
      <c r="BA54" s="438">
        <v>1</v>
      </c>
      <c r="BB54" s="438">
        <v>1</v>
      </c>
      <c r="BC54" s="438">
        <v>0</v>
      </c>
      <c r="BD54" s="438"/>
      <c r="BE54" s="438">
        <v>2</v>
      </c>
      <c r="BF54" s="438">
        <v>0</v>
      </c>
      <c r="BG54" s="438">
        <v>0</v>
      </c>
      <c r="BH54" s="438">
        <v>0</v>
      </c>
      <c r="BI54" s="438">
        <v>0</v>
      </c>
      <c r="BJ54" s="438">
        <v>19</v>
      </c>
    </row>
    <row r="55" spans="1:62" s="137" customFormat="1">
      <c r="A55" s="150"/>
      <c r="B55" s="372" t="s">
        <v>215</v>
      </c>
      <c r="C55" s="373" t="s">
        <v>217</v>
      </c>
      <c r="D55" s="375"/>
      <c r="E55" s="438">
        <v>123</v>
      </c>
      <c r="F55" s="438">
        <v>0</v>
      </c>
      <c r="G55" s="438">
        <v>0</v>
      </c>
      <c r="H55" s="444">
        <v>0</v>
      </c>
      <c r="I55" s="443">
        <v>0</v>
      </c>
      <c r="J55" s="438">
        <v>0</v>
      </c>
      <c r="K55" s="438">
        <v>0</v>
      </c>
      <c r="L55" s="438">
        <v>1</v>
      </c>
      <c r="M55" s="438">
        <v>0</v>
      </c>
      <c r="N55" s="438">
        <v>0</v>
      </c>
      <c r="O55" s="438">
        <v>0</v>
      </c>
      <c r="P55" s="438">
        <v>0</v>
      </c>
      <c r="Q55" s="438">
        <v>3</v>
      </c>
      <c r="R55" s="438">
        <v>0</v>
      </c>
      <c r="S55" s="438">
        <v>0</v>
      </c>
      <c r="T55" s="438">
        <v>0</v>
      </c>
      <c r="U55" s="438">
        <v>0</v>
      </c>
      <c r="V55" s="438">
        <v>1</v>
      </c>
      <c r="W55" s="438">
        <v>3</v>
      </c>
      <c r="X55" s="438">
        <v>0</v>
      </c>
      <c r="Y55" s="438">
        <v>0</v>
      </c>
      <c r="Z55" s="438">
        <v>0</v>
      </c>
      <c r="AA55" s="438">
        <v>0</v>
      </c>
      <c r="AB55" s="438">
        <v>1</v>
      </c>
      <c r="AC55" s="438">
        <v>0</v>
      </c>
      <c r="AD55" s="438">
        <v>0</v>
      </c>
      <c r="AE55" s="438">
        <v>3</v>
      </c>
      <c r="AF55" s="438">
        <v>1</v>
      </c>
      <c r="AG55" s="438">
        <v>0</v>
      </c>
      <c r="AH55" s="438">
        <v>0</v>
      </c>
      <c r="AI55" s="438">
        <v>0</v>
      </c>
      <c r="AJ55" s="438">
        <v>0</v>
      </c>
      <c r="AK55" s="438">
        <v>0</v>
      </c>
      <c r="AL55" s="438">
        <v>0</v>
      </c>
      <c r="AM55" s="438">
        <v>0</v>
      </c>
      <c r="AN55" s="438">
        <v>0</v>
      </c>
      <c r="AO55" s="438">
        <v>0</v>
      </c>
      <c r="AP55" s="438">
        <v>0</v>
      </c>
      <c r="AQ55" s="438">
        <v>0</v>
      </c>
      <c r="AR55" s="438">
        <v>105</v>
      </c>
      <c r="AS55" s="438">
        <v>0</v>
      </c>
      <c r="AT55" s="438">
        <v>0</v>
      </c>
      <c r="AU55" s="438">
        <v>0</v>
      </c>
      <c r="AV55" s="438">
        <v>0</v>
      </c>
      <c r="AW55" s="438">
        <v>0</v>
      </c>
      <c r="AX55" s="438">
        <v>0</v>
      </c>
      <c r="AY55" s="438">
        <v>0</v>
      </c>
      <c r="AZ55" s="438">
        <v>0</v>
      </c>
      <c r="BA55" s="438">
        <v>0</v>
      </c>
      <c r="BB55" s="438">
        <v>1</v>
      </c>
      <c r="BC55" s="438">
        <v>0</v>
      </c>
      <c r="BD55" s="438"/>
      <c r="BE55" s="438">
        <v>2</v>
      </c>
      <c r="BF55" s="438">
        <v>0</v>
      </c>
      <c r="BG55" s="438">
        <v>1</v>
      </c>
      <c r="BH55" s="438">
        <v>1</v>
      </c>
      <c r="BI55" s="438">
        <v>0</v>
      </c>
      <c r="BJ55" s="438">
        <v>0</v>
      </c>
    </row>
    <row r="56" spans="1:62" s="137" customFormat="1">
      <c r="A56" s="150"/>
      <c r="B56" s="372" t="s">
        <v>218</v>
      </c>
      <c r="C56" s="373" t="s">
        <v>219</v>
      </c>
      <c r="D56" s="375"/>
      <c r="E56" s="438">
        <v>52</v>
      </c>
      <c r="F56" s="438">
        <v>0</v>
      </c>
      <c r="G56" s="438">
        <v>0</v>
      </c>
      <c r="H56" s="444">
        <v>0</v>
      </c>
      <c r="I56" s="443">
        <v>0</v>
      </c>
      <c r="J56" s="438">
        <v>0</v>
      </c>
      <c r="K56" s="438">
        <v>0</v>
      </c>
      <c r="L56" s="444">
        <v>0</v>
      </c>
      <c r="M56" s="444">
        <v>2</v>
      </c>
      <c r="N56" s="438">
        <v>0</v>
      </c>
      <c r="O56" s="438">
        <v>0</v>
      </c>
      <c r="P56" s="438">
        <v>0</v>
      </c>
      <c r="Q56" s="438">
        <v>0</v>
      </c>
      <c r="R56" s="438">
        <v>0</v>
      </c>
      <c r="S56" s="438">
        <v>0</v>
      </c>
      <c r="T56" s="438">
        <v>0</v>
      </c>
      <c r="U56" s="438">
        <v>0</v>
      </c>
      <c r="V56" s="438">
        <v>0</v>
      </c>
      <c r="W56" s="438">
        <v>0</v>
      </c>
      <c r="X56" s="438">
        <v>0</v>
      </c>
      <c r="Y56" s="438">
        <v>0</v>
      </c>
      <c r="Z56" s="438">
        <v>0</v>
      </c>
      <c r="AA56" s="438">
        <v>0</v>
      </c>
      <c r="AB56" s="438">
        <v>0</v>
      </c>
      <c r="AC56" s="438">
        <v>0</v>
      </c>
      <c r="AD56" s="438">
        <v>0</v>
      </c>
      <c r="AE56" s="438">
        <v>0</v>
      </c>
      <c r="AF56" s="438">
        <v>0</v>
      </c>
      <c r="AG56" s="438">
        <v>0</v>
      </c>
      <c r="AH56" s="438">
        <v>0</v>
      </c>
      <c r="AI56" s="438">
        <v>0</v>
      </c>
      <c r="AJ56" s="438">
        <v>0</v>
      </c>
      <c r="AK56" s="438">
        <v>0</v>
      </c>
      <c r="AL56" s="438">
        <v>0</v>
      </c>
      <c r="AM56" s="438">
        <v>0</v>
      </c>
      <c r="AN56" s="438">
        <v>0</v>
      </c>
      <c r="AO56" s="438">
        <v>0</v>
      </c>
      <c r="AP56" s="438">
        <v>0</v>
      </c>
      <c r="AQ56" s="438">
        <v>0</v>
      </c>
      <c r="AR56" s="438">
        <v>0</v>
      </c>
      <c r="AS56" s="438">
        <v>49</v>
      </c>
      <c r="AT56" s="438">
        <v>0</v>
      </c>
      <c r="AU56" s="438">
        <v>0</v>
      </c>
      <c r="AV56" s="438">
        <v>0</v>
      </c>
      <c r="AW56" s="438">
        <v>0</v>
      </c>
      <c r="AX56" s="438">
        <v>0</v>
      </c>
      <c r="AY56" s="438">
        <v>0</v>
      </c>
      <c r="AZ56" s="438">
        <v>0</v>
      </c>
      <c r="BA56" s="438">
        <v>1</v>
      </c>
      <c r="BB56" s="438">
        <v>0</v>
      </c>
      <c r="BC56" s="438">
        <v>0</v>
      </c>
      <c r="BD56" s="438"/>
      <c r="BE56" s="438">
        <v>0</v>
      </c>
      <c r="BF56" s="438">
        <v>0</v>
      </c>
      <c r="BG56" s="438">
        <v>0</v>
      </c>
      <c r="BH56" s="438">
        <v>0</v>
      </c>
      <c r="BI56" s="438">
        <v>0</v>
      </c>
      <c r="BJ56" s="438">
        <v>0</v>
      </c>
    </row>
    <row r="57" spans="1:62" s="137" customFormat="1">
      <c r="A57" s="150"/>
      <c r="B57" s="372" t="s">
        <v>220</v>
      </c>
      <c r="C57" s="373" t="s">
        <v>221</v>
      </c>
      <c r="D57" s="375"/>
      <c r="E57" s="438">
        <v>73</v>
      </c>
      <c r="F57" s="438">
        <v>0</v>
      </c>
      <c r="G57" s="438">
        <v>0</v>
      </c>
      <c r="H57" s="444">
        <v>2</v>
      </c>
      <c r="I57" s="443">
        <v>2</v>
      </c>
      <c r="J57" s="438">
        <v>0</v>
      </c>
      <c r="K57" s="438">
        <v>0</v>
      </c>
      <c r="L57" s="438">
        <v>9</v>
      </c>
      <c r="M57" s="438">
        <v>0</v>
      </c>
      <c r="N57" s="438">
        <v>0</v>
      </c>
      <c r="O57" s="438">
        <v>0</v>
      </c>
      <c r="P57" s="438">
        <v>0</v>
      </c>
      <c r="Q57" s="438">
        <v>0</v>
      </c>
      <c r="R57" s="438">
        <v>0</v>
      </c>
      <c r="S57" s="438">
        <v>0</v>
      </c>
      <c r="T57" s="438">
        <v>3</v>
      </c>
      <c r="U57" s="438">
        <v>1</v>
      </c>
      <c r="V57" s="438">
        <v>1</v>
      </c>
      <c r="W57" s="438">
        <v>0</v>
      </c>
      <c r="X57" s="438">
        <v>0</v>
      </c>
      <c r="Y57" s="438">
        <v>0</v>
      </c>
      <c r="Z57" s="438">
        <v>0</v>
      </c>
      <c r="AA57" s="438">
        <v>0</v>
      </c>
      <c r="AB57" s="438">
        <v>0</v>
      </c>
      <c r="AC57" s="438">
        <v>1</v>
      </c>
      <c r="AD57" s="438">
        <v>0</v>
      </c>
      <c r="AE57" s="438">
        <v>1</v>
      </c>
      <c r="AF57" s="438">
        <v>0</v>
      </c>
      <c r="AG57" s="438">
        <v>0</v>
      </c>
      <c r="AH57" s="438">
        <v>0</v>
      </c>
      <c r="AI57" s="438">
        <v>0</v>
      </c>
      <c r="AJ57" s="438">
        <v>0</v>
      </c>
      <c r="AK57" s="438">
        <v>0</v>
      </c>
      <c r="AL57" s="438">
        <v>0</v>
      </c>
      <c r="AM57" s="438">
        <v>0</v>
      </c>
      <c r="AN57" s="438">
        <v>0</v>
      </c>
      <c r="AO57" s="438">
        <v>0</v>
      </c>
      <c r="AP57" s="438">
        <v>0</v>
      </c>
      <c r="AQ57" s="438">
        <v>0</v>
      </c>
      <c r="AR57" s="438">
        <v>0</v>
      </c>
      <c r="AS57" s="438">
        <v>0</v>
      </c>
      <c r="AT57" s="438">
        <v>43</v>
      </c>
      <c r="AU57" s="438">
        <v>0</v>
      </c>
      <c r="AV57" s="438">
        <v>0</v>
      </c>
      <c r="AW57" s="438">
        <v>0</v>
      </c>
      <c r="AX57" s="438">
        <v>0</v>
      </c>
      <c r="AY57" s="438">
        <v>0</v>
      </c>
      <c r="AZ57" s="438">
        <v>0</v>
      </c>
      <c r="BA57" s="438">
        <v>1</v>
      </c>
      <c r="BB57" s="438">
        <v>2</v>
      </c>
      <c r="BC57" s="438">
        <v>0</v>
      </c>
      <c r="BD57" s="438"/>
      <c r="BE57" s="438">
        <v>1</v>
      </c>
      <c r="BF57" s="438">
        <v>6</v>
      </c>
      <c r="BG57" s="438">
        <v>0</v>
      </c>
      <c r="BH57" s="438">
        <v>0</v>
      </c>
      <c r="BI57" s="438">
        <v>0</v>
      </c>
      <c r="BJ57" s="438">
        <v>0</v>
      </c>
    </row>
    <row r="58" spans="1:62" s="137" customFormat="1">
      <c r="A58" s="150"/>
      <c r="B58" s="372" t="s">
        <v>222</v>
      </c>
      <c r="C58" s="373" t="s">
        <v>223</v>
      </c>
      <c r="D58" s="375"/>
      <c r="E58" s="438">
        <v>63</v>
      </c>
      <c r="F58" s="438">
        <v>0</v>
      </c>
      <c r="G58" s="438">
        <v>0</v>
      </c>
      <c r="H58" s="438">
        <v>1</v>
      </c>
      <c r="I58" s="443">
        <v>0</v>
      </c>
      <c r="J58" s="438">
        <v>0</v>
      </c>
      <c r="K58" s="438">
        <v>0</v>
      </c>
      <c r="L58" s="438">
        <v>0</v>
      </c>
      <c r="M58" s="438">
        <v>1</v>
      </c>
      <c r="N58" s="438">
        <v>1</v>
      </c>
      <c r="O58" s="438">
        <v>0</v>
      </c>
      <c r="P58" s="438">
        <v>0</v>
      </c>
      <c r="Q58" s="438">
        <v>7</v>
      </c>
      <c r="R58" s="438">
        <v>0</v>
      </c>
      <c r="S58" s="438">
        <v>0</v>
      </c>
      <c r="T58" s="438">
        <v>0</v>
      </c>
      <c r="U58" s="438">
        <v>0</v>
      </c>
      <c r="V58" s="438">
        <v>1</v>
      </c>
      <c r="W58" s="438">
        <v>2</v>
      </c>
      <c r="X58" s="438">
        <v>0</v>
      </c>
      <c r="Y58" s="438">
        <v>0</v>
      </c>
      <c r="Z58" s="438">
        <v>0</v>
      </c>
      <c r="AA58" s="438">
        <v>1</v>
      </c>
      <c r="AB58" s="438">
        <v>0</v>
      </c>
      <c r="AC58" s="438">
        <v>0</v>
      </c>
      <c r="AD58" s="438">
        <v>1</v>
      </c>
      <c r="AE58" s="438">
        <v>0</v>
      </c>
      <c r="AF58" s="438">
        <v>0</v>
      </c>
      <c r="AG58" s="438">
        <v>0</v>
      </c>
      <c r="AH58" s="438">
        <v>1</v>
      </c>
      <c r="AI58" s="438">
        <v>0</v>
      </c>
      <c r="AJ58" s="438">
        <v>0</v>
      </c>
      <c r="AK58" s="438">
        <v>0</v>
      </c>
      <c r="AL58" s="438">
        <v>0</v>
      </c>
      <c r="AM58" s="438">
        <v>0</v>
      </c>
      <c r="AN58" s="438">
        <v>0</v>
      </c>
      <c r="AO58" s="438">
        <v>1</v>
      </c>
      <c r="AP58" s="438">
        <v>0</v>
      </c>
      <c r="AQ58" s="438">
        <v>0</v>
      </c>
      <c r="AR58" s="438">
        <v>2</v>
      </c>
      <c r="AS58" s="438">
        <v>0</v>
      </c>
      <c r="AT58" s="438">
        <v>0</v>
      </c>
      <c r="AU58" s="438">
        <v>39</v>
      </c>
      <c r="AV58" s="438">
        <v>0</v>
      </c>
      <c r="AW58" s="438">
        <v>0</v>
      </c>
      <c r="AX58" s="438">
        <v>0</v>
      </c>
      <c r="AY58" s="438">
        <v>0</v>
      </c>
      <c r="AZ58" s="438">
        <v>0</v>
      </c>
      <c r="BA58" s="438">
        <v>1</v>
      </c>
      <c r="BB58" s="438">
        <v>1</v>
      </c>
      <c r="BC58" s="438">
        <v>0</v>
      </c>
      <c r="BD58" s="438"/>
      <c r="BE58" s="438">
        <v>1</v>
      </c>
      <c r="BF58" s="438">
        <v>0</v>
      </c>
      <c r="BG58" s="438">
        <v>1</v>
      </c>
      <c r="BH58" s="438">
        <v>0</v>
      </c>
      <c r="BI58" s="438">
        <v>0</v>
      </c>
      <c r="BJ58" s="438">
        <v>1</v>
      </c>
    </row>
    <row r="59" spans="1:62" s="137" customFormat="1">
      <c r="A59" s="150"/>
      <c r="B59" s="372" t="s">
        <v>222</v>
      </c>
      <c r="C59" s="373" t="s">
        <v>224</v>
      </c>
      <c r="D59" s="375"/>
      <c r="E59" s="438">
        <v>167</v>
      </c>
      <c r="F59" s="438">
        <v>1</v>
      </c>
      <c r="G59" s="438">
        <v>0</v>
      </c>
      <c r="H59" s="444">
        <v>0</v>
      </c>
      <c r="I59" s="443">
        <v>0</v>
      </c>
      <c r="J59" s="438">
        <v>0</v>
      </c>
      <c r="K59" s="438">
        <v>0</v>
      </c>
      <c r="L59" s="438">
        <v>19</v>
      </c>
      <c r="M59" s="438">
        <v>1</v>
      </c>
      <c r="N59" s="438">
        <v>1</v>
      </c>
      <c r="O59" s="438">
        <v>0</v>
      </c>
      <c r="P59" s="438">
        <v>0</v>
      </c>
      <c r="Q59" s="438">
        <v>8</v>
      </c>
      <c r="R59" s="438">
        <v>6</v>
      </c>
      <c r="S59" s="438">
        <v>0</v>
      </c>
      <c r="T59" s="438">
        <v>0</v>
      </c>
      <c r="U59" s="438">
        <v>0</v>
      </c>
      <c r="V59" s="438">
        <v>4</v>
      </c>
      <c r="W59" s="438">
        <v>0</v>
      </c>
      <c r="X59" s="438">
        <v>0</v>
      </c>
      <c r="Y59" s="438">
        <v>1</v>
      </c>
      <c r="Z59" s="438">
        <v>0</v>
      </c>
      <c r="AA59" s="438">
        <v>0</v>
      </c>
      <c r="AB59" s="438">
        <v>0</v>
      </c>
      <c r="AC59" s="438">
        <v>2</v>
      </c>
      <c r="AD59" s="438">
        <v>3</v>
      </c>
      <c r="AE59" s="438">
        <v>7</v>
      </c>
      <c r="AF59" s="438">
        <v>3</v>
      </c>
      <c r="AG59" s="438">
        <v>0</v>
      </c>
      <c r="AH59" s="438">
        <v>1</v>
      </c>
      <c r="AI59" s="438">
        <v>0</v>
      </c>
      <c r="AJ59" s="438">
        <v>0</v>
      </c>
      <c r="AK59" s="438">
        <v>0</v>
      </c>
      <c r="AL59" s="438">
        <v>1</v>
      </c>
      <c r="AM59" s="438">
        <v>20</v>
      </c>
      <c r="AN59" s="438">
        <v>0</v>
      </c>
      <c r="AO59" s="438">
        <v>24</v>
      </c>
      <c r="AP59" s="438">
        <v>4</v>
      </c>
      <c r="AQ59" s="438">
        <v>0</v>
      </c>
      <c r="AR59" s="438">
        <v>0</v>
      </c>
      <c r="AS59" s="438">
        <v>0</v>
      </c>
      <c r="AT59" s="438">
        <v>2</v>
      </c>
      <c r="AU59" s="438">
        <v>17</v>
      </c>
      <c r="AV59" s="438">
        <v>1</v>
      </c>
      <c r="AW59" s="438">
        <v>1</v>
      </c>
      <c r="AX59" s="438">
        <v>2</v>
      </c>
      <c r="AY59" s="438">
        <v>0</v>
      </c>
      <c r="AZ59" s="438">
        <v>2</v>
      </c>
      <c r="BA59" s="438">
        <v>2</v>
      </c>
      <c r="BB59" s="438">
        <v>0</v>
      </c>
      <c r="BC59" s="438">
        <v>0</v>
      </c>
      <c r="BD59" s="438"/>
      <c r="BE59" s="438">
        <v>8</v>
      </c>
      <c r="BF59" s="438">
        <v>6</v>
      </c>
      <c r="BG59" s="438">
        <v>0</v>
      </c>
      <c r="BH59" s="438">
        <v>0</v>
      </c>
      <c r="BI59" s="438">
        <v>0</v>
      </c>
      <c r="BJ59" s="438">
        <v>20</v>
      </c>
    </row>
    <row r="60" spans="1:62" s="137" customFormat="1">
      <c r="A60" s="150"/>
      <c r="B60" s="372" t="s">
        <v>222</v>
      </c>
      <c r="C60" s="373" t="s">
        <v>225</v>
      </c>
      <c r="D60" s="375"/>
      <c r="E60" s="438">
        <v>135</v>
      </c>
      <c r="F60" s="438">
        <v>1</v>
      </c>
      <c r="G60" s="438">
        <v>0</v>
      </c>
      <c r="H60" s="444">
        <v>0</v>
      </c>
      <c r="I60" s="443">
        <v>1</v>
      </c>
      <c r="J60" s="438">
        <v>0</v>
      </c>
      <c r="K60" s="438">
        <v>0</v>
      </c>
      <c r="L60" s="444">
        <v>3</v>
      </c>
      <c r="M60" s="444">
        <v>0</v>
      </c>
      <c r="N60" s="438">
        <v>0</v>
      </c>
      <c r="O60" s="438">
        <v>7</v>
      </c>
      <c r="P60" s="438">
        <v>0</v>
      </c>
      <c r="Q60" s="438">
        <v>5</v>
      </c>
      <c r="R60" s="438">
        <v>0</v>
      </c>
      <c r="S60" s="438">
        <v>0</v>
      </c>
      <c r="T60" s="438">
        <v>0</v>
      </c>
      <c r="U60" s="438">
        <v>0</v>
      </c>
      <c r="V60" s="438">
        <v>3</v>
      </c>
      <c r="W60" s="438">
        <v>0</v>
      </c>
      <c r="X60" s="438">
        <v>0</v>
      </c>
      <c r="Y60" s="438">
        <v>1</v>
      </c>
      <c r="Z60" s="438">
        <v>0</v>
      </c>
      <c r="AA60" s="438">
        <v>0</v>
      </c>
      <c r="AB60" s="438">
        <v>0</v>
      </c>
      <c r="AC60" s="438">
        <v>3</v>
      </c>
      <c r="AD60" s="438">
        <v>1</v>
      </c>
      <c r="AE60" s="438">
        <v>0</v>
      </c>
      <c r="AF60" s="438">
        <v>0</v>
      </c>
      <c r="AG60" s="438">
        <v>0</v>
      </c>
      <c r="AH60" s="438">
        <v>0</v>
      </c>
      <c r="AI60" s="438">
        <v>0</v>
      </c>
      <c r="AJ60" s="438">
        <v>0</v>
      </c>
      <c r="AK60" s="438">
        <v>1</v>
      </c>
      <c r="AL60" s="438">
        <v>1</v>
      </c>
      <c r="AM60" s="438">
        <v>26</v>
      </c>
      <c r="AN60" s="438">
        <v>0</v>
      </c>
      <c r="AO60" s="438">
        <v>8</v>
      </c>
      <c r="AP60" s="438">
        <v>1</v>
      </c>
      <c r="AQ60" s="438">
        <v>1</v>
      </c>
      <c r="AR60" s="438">
        <v>1</v>
      </c>
      <c r="AS60" s="438">
        <v>0</v>
      </c>
      <c r="AT60" s="438">
        <v>0</v>
      </c>
      <c r="AU60" s="438">
        <v>42</v>
      </c>
      <c r="AV60" s="438">
        <v>0</v>
      </c>
      <c r="AW60" s="438">
        <v>0</v>
      </c>
      <c r="AX60" s="438">
        <v>0</v>
      </c>
      <c r="AY60" s="438">
        <v>1</v>
      </c>
      <c r="AZ60" s="438">
        <v>1</v>
      </c>
      <c r="BA60" s="438">
        <v>2</v>
      </c>
      <c r="BB60" s="438">
        <v>0</v>
      </c>
      <c r="BC60" s="438">
        <v>0</v>
      </c>
      <c r="BD60" s="438"/>
      <c r="BE60" s="438">
        <v>4</v>
      </c>
      <c r="BF60" s="438">
        <v>0</v>
      </c>
      <c r="BG60" s="438">
        <v>0</v>
      </c>
      <c r="BH60" s="438">
        <v>0</v>
      </c>
      <c r="BI60" s="438">
        <v>0</v>
      </c>
      <c r="BJ60" s="438">
        <v>21</v>
      </c>
    </row>
    <row r="61" spans="1:62" s="137" customFormat="1">
      <c r="A61" s="150"/>
      <c r="B61" s="372" t="s">
        <v>226</v>
      </c>
      <c r="C61" s="373" t="s">
        <v>227</v>
      </c>
      <c r="D61" s="375"/>
      <c r="E61" s="438">
        <v>40</v>
      </c>
      <c r="F61" s="438">
        <v>0</v>
      </c>
      <c r="G61" s="438">
        <v>0</v>
      </c>
      <c r="H61" s="444">
        <v>0</v>
      </c>
      <c r="I61" s="443">
        <v>0</v>
      </c>
      <c r="J61" s="438">
        <v>0</v>
      </c>
      <c r="K61" s="438">
        <v>0</v>
      </c>
      <c r="L61" s="438">
        <v>0</v>
      </c>
      <c r="M61" s="438">
        <v>0</v>
      </c>
      <c r="N61" s="438">
        <v>0</v>
      </c>
      <c r="O61" s="438">
        <v>0</v>
      </c>
      <c r="P61" s="438">
        <v>0</v>
      </c>
      <c r="Q61" s="438">
        <v>1</v>
      </c>
      <c r="R61" s="438">
        <v>0</v>
      </c>
      <c r="S61" s="438">
        <v>0</v>
      </c>
      <c r="T61" s="438">
        <v>0</v>
      </c>
      <c r="U61" s="438">
        <v>0</v>
      </c>
      <c r="V61" s="438">
        <v>0</v>
      </c>
      <c r="W61" s="438">
        <v>0</v>
      </c>
      <c r="X61" s="438">
        <v>0</v>
      </c>
      <c r="Y61" s="438">
        <v>0</v>
      </c>
      <c r="Z61" s="438">
        <v>0</v>
      </c>
      <c r="AA61" s="438">
        <v>0</v>
      </c>
      <c r="AB61" s="438">
        <v>0</v>
      </c>
      <c r="AC61" s="438">
        <v>0</v>
      </c>
      <c r="AD61" s="438">
        <v>0</v>
      </c>
      <c r="AE61" s="438">
        <v>0</v>
      </c>
      <c r="AF61" s="438">
        <v>0</v>
      </c>
      <c r="AG61" s="438">
        <v>0</v>
      </c>
      <c r="AH61" s="438">
        <v>0</v>
      </c>
      <c r="AI61" s="438">
        <v>0</v>
      </c>
      <c r="AJ61" s="438">
        <v>0</v>
      </c>
      <c r="AK61" s="438">
        <v>0</v>
      </c>
      <c r="AL61" s="438">
        <v>0</v>
      </c>
      <c r="AM61" s="438">
        <v>0</v>
      </c>
      <c r="AN61" s="438">
        <v>0</v>
      </c>
      <c r="AO61" s="438">
        <v>0</v>
      </c>
      <c r="AP61" s="438">
        <v>0</v>
      </c>
      <c r="AQ61" s="438">
        <v>0</v>
      </c>
      <c r="AR61" s="438">
        <v>0</v>
      </c>
      <c r="AS61" s="438">
        <v>0</v>
      </c>
      <c r="AT61" s="438">
        <v>0</v>
      </c>
      <c r="AU61" s="438">
        <v>0</v>
      </c>
      <c r="AV61" s="438">
        <v>35</v>
      </c>
      <c r="AW61" s="438">
        <v>0</v>
      </c>
      <c r="AX61" s="438">
        <v>0</v>
      </c>
      <c r="AY61" s="438">
        <v>0</v>
      </c>
      <c r="AZ61" s="438">
        <v>0</v>
      </c>
      <c r="BA61" s="438">
        <v>3</v>
      </c>
      <c r="BB61" s="438">
        <v>0</v>
      </c>
      <c r="BC61" s="438">
        <v>0</v>
      </c>
      <c r="BD61" s="438"/>
      <c r="BE61" s="438">
        <v>0</v>
      </c>
      <c r="BF61" s="438">
        <v>0</v>
      </c>
      <c r="BG61" s="438">
        <v>0</v>
      </c>
      <c r="BH61" s="438">
        <v>0</v>
      </c>
      <c r="BI61" s="438">
        <v>0</v>
      </c>
      <c r="BJ61" s="438">
        <v>1</v>
      </c>
    </row>
    <row r="62" spans="1:62" s="137" customFormat="1">
      <c r="A62" s="150"/>
      <c r="B62" s="372" t="s">
        <v>226</v>
      </c>
      <c r="C62" s="373" t="s">
        <v>228</v>
      </c>
      <c r="D62" s="375"/>
      <c r="E62" s="438">
        <v>50</v>
      </c>
      <c r="F62" s="438">
        <v>0</v>
      </c>
      <c r="G62" s="438">
        <v>0</v>
      </c>
      <c r="H62" s="444">
        <v>0</v>
      </c>
      <c r="I62" s="443">
        <v>0</v>
      </c>
      <c r="J62" s="438">
        <v>0</v>
      </c>
      <c r="K62" s="438">
        <v>0</v>
      </c>
      <c r="L62" s="444">
        <v>1</v>
      </c>
      <c r="M62" s="444">
        <v>0</v>
      </c>
      <c r="N62" s="438">
        <v>0</v>
      </c>
      <c r="O62" s="438">
        <v>0</v>
      </c>
      <c r="P62" s="438">
        <v>0</v>
      </c>
      <c r="Q62" s="438">
        <v>3</v>
      </c>
      <c r="R62" s="438">
        <v>0</v>
      </c>
      <c r="S62" s="438">
        <v>0</v>
      </c>
      <c r="T62" s="438">
        <v>0</v>
      </c>
      <c r="U62" s="438">
        <v>0</v>
      </c>
      <c r="V62" s="438">
        <v>0</v>
      </c>
      <c r="W62" s="438">
        <v>0</v>
      </c>
      <c r="X62" s="438">
        <v>0</v>
      </c>
      <c r="Y62" s="438">
        <v>0</v>
      </c>
      <c r="Z62" s="438">
        <v>0</v>
      </c>
      <c r="AA62" s="438">
        <v>0</v>
      </c>
      <c r="AB62" s="438">
        <v>0</v>
      </c>
      <c r="AC62" s="438">
        <v>0</v>
      </c>
      <c r="AD62" s="438">
        <v>0</v>
      </c>
      <c r="AE62" s="438">
        <v>0</v>
      </c>
      <c r="AF62" s="438">
        <v>0</v>
      </c>
      <c r="AG62" s="438">
        <v>0</v>
      </c>
      <c r="AH62" s="438">
        <v>0</v>
      </c>
      <c r="AI62" s="438">
        <v>0</v>
      </c>
      <c r="AJ62" s="438">
        <v>0</v>
      </c>
      <c r="AK62" s="438">
        <v>0</v>
      </c>
      <c r="AL62" s="438">
        <v>0</v>
      </c>
      <c r="AM62" s="438">
        <v>0</v>
      </c>
      <c r="AN62" s="438">
        <v>0</v>
      </c>
      <c r="AO62" s="438">
        <v>0</v>
      </c>
      <c r="AP62" s="438">
        <v>0</v>
      </c>
      <c r="AQ62" s="438">
        <v>0</v>
      </c>
      <c r="AR62" s="438">
        <v>0</v>
      </c>
      <c r="AS62" s="438">
        <v>0</v>
      </c>
      <c r="AT62" s="438">
        <v>0</v>
      </c>
      <c r="AU62" s="438">
        <v>0</v>
      </c>
      <c r="AV62" s="438">
        <v>44</v>
      </c>
      <c r="AW62" s="438">
        <v>0</v>
      </c>
      <c r="AX62" s="438">
        <v>0</v>
      </c>
      <c r="AY62" s="438">
        <v>0</v>
      </c>
      <c r="AZ62" s="438">
        <v>0</v>
      </c>
      <c r="BA62" s="438">
        <v>2</v>
      </c>
      <c r="BB62" s="438">
        <v>0</v>
      </c>
      <c r="BC62" s="438">
        <v>0</v>
      </c>
      <c r="BD62" s="438"/>
      <c r="BE62" s="438">
        <v>0</v>
      </c>
      <c r="BF62" s="438">
        <v>0</v>
      </c>
      <c r="BG62" s="438">
        <v>0</v>
      </c>
      <c r="BH62" s="438">
        <v>0</v>
      </c>
      <c r="BI62" s="438">
        <v>0</v>
      </c>
      <c r="BJ62" s="438">
        <v>0</v>
      </c>
    </row>
    <row r="63" spans="1:62" s="137" customFormat="1" ht="25.5">
      <c r="A63" s="150"/>
      <c r="B63" s="372" t="s">
        <v>229</v>
      </c>
      <c r="C63" s="373" t="s">
        <v>230</v>
      </c>
      <c r="D63" s="375"/>
      <c r="E63" s="438">
        <v>78</v>
      </c>
      <c r="F63" s="438">
        <v>0</v>
      </c>
      <c r="G63" s="438">
        <v>0</v>
      </c>
      <c r="H63" s="444">
        <v>1</v>
      </c>
      <c r="I63" s="443">
        <v>0</v>
      </c>
      <c r="J63" s="438">
        <v>0</v>
      </c>
      <c r="K63" s="438">
        <v>0</v>
      </c>
      <c r="L63" s="438">
        <v>0</v>
      </c>
      <c r="M63" s="438">
        <v>0</v>
      </c>
      <c r="N63" s="438">
        <v>1</v>
      </c>
      <c r="O63" s="438">
        <v>0</v>
      </c>
      <c r="P63" s="438">
        <v>0</v>
      </c>
      <c r="Q63" s="438">
        <v>1</v>
      </c>
      <c r="R63" s="438">
        <v>3</v>
      </c>
      <c r="S63" s="438">
        <v>0</v>
      </c>
      <c r="T63" s="438">
        <v>0</v>
      </c>
      <c r="U63" s="438">
        <v>0</v>
      </c>
      <c r="V63" s="438">
        <v>1</v>
      </c>
      <c r="W63" s="438">
        <v>0</v>
      </c>
      <c r="X63" s="438">
        <v>0</v>
      </c>
      <c r="Y63" s="438">
        <v>0</v>
      </c>
      <c r="Z63" s="438">
        <v>0</v>
      </c>
      <c r="AA63" s="438">
        <v>2</v>
      </c>
      <c r="AB63" s="438">
        <v>0</v>
      </c>
      <c r="AC63" s="438">
        <v>1</v>
      </c>
      <c r="AD63" s="438">
        <v>0</v>
      </c>
      <c r="AE63" s="438">
        <v>1</v>
      </c>
      <c r="AF63" s="438">
        <v>0</v>
      </c>
      <c r="AG63" s="438">
        <v>0</v>
      </c>
      <c r="AH63" s="438">
        <v>0</v>
      </c>
      <c r="AI63" s="438">
        <v>0</v>
      </c>
      <c r="AJ63" s="438">
        <v>0</v>
      </c>
      <c r="AK63" s="438">
        <v>0</v>
      </c>
      <c r="AL63" s="438">
        <v>0</v>
      </c>
      <c r="AM63" s="438">
        <v>0</v>
      </c>
      <c r="AN63" s="438">
        <v>0</v>
      </c>
      <c r="AO63" s="438">
        <v>0</v>
      </c>
      <c r="AP63" s="438">
        <v>6</v>
      </c>
      <c r="AQ63" s="438">
        <v>0</v>
      </c>
      <c r="AR63" s="438">
        <v>0</v>
      </c>
      <c r="AS63" s="438">
        <v>0</v>
      </c>
      <c r="AT63" s="438">
        <v>0</v>
      </c>
      <c r="AU63" s="438">
        <v>0</v>
      </c>
      <c r="AV63" s="438">
        <v>0</v>
      </c>
      <c r="AW63" s="438">
        <v>1</v>
      </c>
      <c r="AX63" s="438">
        <v>59</v>
      </c>
      <c r="AY63" s="438">
        <v>0</v>
      </c>
      <c r="AZ63" s="438">
        <v>0</v>
      </c>
      <c r="BA63" s="438">
        <v>0</v>
      </c>
      <c r="BB63" s="438">
        <v>0</v>
      </c>
      <c r="BC63" s="438">
        <v>0</v>
      </c>
      <c r="BD63" s="438"/>
      <c r="BE63" s="438">
        <v>0</v>
      </c>
      <c r="BF63" s="438">
        <v>0</v>
      </c>
      <c r="BG63" s="438">
        <v>0</v>
      </c>
      <c r="BH63" s="438">
        <v>0</v>
      </c>
      <c r="BI63" s="438">
        <v>0</v>
      </c>
      <c r="BJ63" s="438">
        <v>1</v>
      </c>
    </row>
    <row r="64" spans="1:62" s="137" customFormat="1">
      <c r="A64" s="150"/>
      <c r="B64" s="372" t="s">
        <v>231</v>
      </c>
      <c r="C64" s="373" t="s">
        <v>232</v>
      </c>
      <c r="D64" s="375"/>
      <c r="E64" s="438">
        <v>128</v>
      </c>
      <c r="F64" s="438">
        <v>0</v>
      </c>
      <c r="G64" s="438">
        <v>0</v>
      </c>
      <c r="H64" s="444">
        <v>0</v>
      </c>
      <c r="I64" s="443">
        <v>0</v>
      </c>
      <c r="J64" s="438">
        <v>24</v>
      </c>
      <c r="K64" s="438">
        <v>0</v>
      </c>
      <c r="L64" s="444">
        <v>1</v>
      </c>
      <c r="M64" s="444">
        <v>0</v>
      </c>
      <c r="N64" s="438">
        <v>0</v>
      </c>
      <c r="O64" s="438">
        <v>0</v>
      </c>
      <c r="P64" s="438">
        <v>0</v>
      </c>
      <c r="Q64" s="438">
        <v>0</v>
      </c>
      <c r="R64" s="438">
        <v>2</v>
      </c>
      <c r="S64" s="438">
        <v>0</v>
      </c>
      <c r="T64" s="438">
        <v>0</v>
      </c>
      <c r="U64" s="438">
        <v>0</v>
      </c>
      <c r="V64" s="438">
        <v>1</v>
      </c>
      <c r="W64" s="438">
        <v>0</v>
      </c>
      <c r="X64" s="438">
        <v>0</v>
      </c>
      <c r="Y64" s="438">
        <v>0</v>
      </c>
      <c r="Z64" s="438">
        <v>0</v>
      </c>
      <c r="AA64" s="438">
        <v>2</v>
      </c>
      <c r="AB64" s="438">
        <v>0</v>
      </c>
      <c r="AC64" s="438">
        <v>0</v>
      </c>
      <c r="AD64" s="438">
        <v>0</v>
      </c>
      <c r="AE64" s="438">
        <v>1</v>
      </c>
      <c r="AF64" s="438">
        <v>0</v>
      </c>
      <c r="AG64" s="438">
        <v>3</v>
      </c>
      <c r="AH64" s="438">
        <v>2</v>
      </c>
      <c r="AI64" s="438">
        <v>0</v>
      </c>
      <c r="AJ64" s="438">
        <v>0</v>
      </c>
      <c r="AK64" s="438">
        <v>0</v>
      </c>
      <c r="AL64" s="438">
        <v>0</v>
      </c>
      <c r="AM64" s="438">
        <v>0</v>
      </c>
      <c r="AN64" s="438">
        <v>0</v>
      </c>
      <c r="AO64" s="438">
        <v>0</v>
      </c>
      <c r="AP64" s="438">
        <v>0</v>
      </c>
      <c r="AQ64" s="438">
        <v>0</v>
      </c>
      <c r="AR64" s="438">
        <v>0</v>
      </c>
      <c r="AS64" s="438">
        <v>0</v>
      </c>
      <c r="AT64" s="438">
        <v>0</v>
      </c>
      <c r="AU64" s="438">
        <v>0</v>
      </c>
      <c r="AV64" s="438">
        <v>0</v>
      </c>
      <c r="AW64" s="438">
        <v>0</v>
      </c>
      <c r="AX64" s="438">
        <v>0</v>
      </c>
      <c r="AY64" s="438">
        <v>0</v>
      </c>
      <c r="AZ64" s="438">
        <v>90</v>
      </c>
      <c r="BA64" s="438">
        <v>0</v>
      </c>
      <c r="BB64" s="438">
        <v>1</v>
      </c>
      <c r="BC64" s="438">
        <v>0</v>
      </c>
      <c r="BD64" s="438"/>
      <c r="BE64" s="438">
        <v>0</v>
      </c>
      <c r="BF64" s="438">
        <v>0</v>
      </c>
      <c r="BG64" s="438">
        <v>0</v>
      </c>
      <c r="BH64" s="438">
        <v>1</v>
      </c>
      <c r="BI64" s="438">
        <v>0</v>
      </c>
      <c r="BJ64" s="438">
        <v>0</v>
      </c>
    </row>
    <row r="65" spans="1:95" s="137" customFormat="1">
      <c r="A65" s="150"/>
      <c r="B65" s="372" t="s">
        <v>231</v>
      </c>
      <c r="C65" s="373" t="s">
        <v>233</v>
      </c>
      <c r="D65" s="375"/>
      <c r="E65" s="438">
        <v>75</v>
      </c>
      <c r="F65" s="438">
        <v>0</v>
      </c>
      <c r="G65" s="438">
        <v>6</v>
      </c>
      <c r="H65" s="444">
        <v>0</v>
      </c>
      <c r="I65" s="443">
        <v>1</v>
      </c>
      <c r="J65" s="438">
        <v>3</v>
      </c>
      <c r="K65" s="438">
        <v>0</v>
      </c>
      <c r="L65" s="438">
        <v>0</v>
      </c>
      <c r="M65" s="438">
        <v>0</v>
      </c>
      <c r="N65" s="438">
        <v>0</v>
      </c>
      <c r="O65" s="438">
        <v>0</v>
      </c>
      <c r="P65" s="438">
        <v>0</v>
      </c>
      <c r="Q65" s="438">
        <v>3</v>
      </c>
      <c r="R65" s="438">
        <v>11</v>
      </c>
      <c r="S65" s="438">
        <v>0</v>
      </c>
      <c r="T65" s="438">
        <v>1</v>
      </c>
      <c r="U65" s="438">
        <v>0</v>
      </c>
      <c r="V65" s="438">
        <v>1</v>
      </c>
      <c r="W65" s="438">
        <v>0</v>
      </c>
      <c r="X65" s="438">
        <v>1</v>
      </c>
      <c r="Y65" s="438">
        <v>1</v>
      </c>
      <c r="Z65" s="438">
        <v>0</v>
      </c>
      <c r="AA65" s="438">
        <v>5</v>
      </c>
      <c r="AB65" s="438">
        <v>0</v>
      </c>
      <c r="AC65" s="438">
        <v>2</v>
      </c>
      <c r="AD65" s="438">
        <v>2</v>
      </c>
      <c r="AE65" s="438">
        <v>2</v>
      </c>
      <c r="AF65" s="438">
        <v>0</v>
      </c>
      <c r="AG65" s="438">
        <v>1</v>
      </c>
      <c r="AH65" s="438">
        <v>2</v>
      </c>
      <c r="AI65" s="438">
        <v>0</v>
      </c>
      <c r="AJ65" s="438">
        <v>0</v>
      </c>
      <c r="AK65" s="438">
        <v>0</v>
      </c>
      <c r="AL65" s="438">
        <v>0</v>
      </c>
      <c r="AM65" s="438">
        <v>2</v>
      </c>
      <c r="AN65" s="438">
        <v>0</v>
      </c>
      <c r="AO65" s="438">
        <v>2</v>
      </c>
      <c r="AP65" s="438">
        <v>5</v>
      </c>
      <c r="AQ65" s="438">
        <v>0</v>
      </c>
      <c r="AR65" s="438">
        <v>4</v>
      </c>
      <c r="AS65" s="438">
        <v>0</v>
      </c>
      <c r="AT65" s="438">
        <v>0</v>
      </c>
      <c r="AU65" s="438">
        <v>0</v>
      </c>
      <c r="AV65" s="438">
        <v>0</v>
      </c>
      <c r="AW65" s="438">
        <v>0</v>
      </c>
      <c r="AX65" s="438">
        <v>1</v>
      </c>
      <c r="AY65" s="438">
        <v>0</v>
      </c>
      <c r="AZ65" s="438">
        <v>7</v>
      </c>
      <c r="BA65" s="438">
        <v>8</v>
      </c>
      <c r="BB65" s="438">
        <v>0</v>
      </c>
      <c r="BC65" s="438">
        <v>0</v>
      </c>
      <c r="BD65" s="438"/>
      <c r="BE65" s="438">
        <v>3</v>
      </c>
      <c r="BF65" s="438">
        <v>0</v>
      </c>
      <c r="BG65" s="438">
        <v>0</v>
      </c>
      <c r="BH65" s="438">
        <v>0</v>
      </c>
      <c r="BI65" s="438">
        <v>0</v>
      </c>
      <c r="BJ65" s="438">
        <v>1</v>
      </c>
    </row>
    <row r="66" spans="1:95" s="137" customFormat="1">
      <c r="A66" s="150"/>
      <c r="B66" s="372" t="s">
        <v>231</v>
      </c>
      <c r="C66" s="373" t="s">
        <v>234</v>
      </c>
      <c r="D66" s="375"/>
      <c r="E66" s="438">
        <v>79</v>
      </c>
      <c r="F66" s="438">
        <v>0</v>
      </c>
      <c r="G66" s="438">
        <v>5</v>
      </c>
      <c r="H66" s="444">
        <v>0</v>
      </c>
      <c r="I66" s="443">
        <v>0</v>
      </c>
      <c r="J66" s="438">
        <v>0</v>
      </c>
      <c r="K66" s="438">
        <v>0</v>
      </c>
      <c r="L66" s="438">
        <v>1</v>
      </c>
      <c r="M66" s="438">
        <v>0</v>
      </c>
      <c r="N66" s="438">
        <v>0</v>
      </c>
      <c r="O66" s="438">
        <v>1</v>
      </c>
      <c r="P66" s="438">
        <v>0</v>
      </c>
      <c r="Q66" s="438">
        <v>6</v>
      </c>
      <c r="R66" s="438">
        <v>6</v>
      </c>
      <c r="S66" s="438">
        <v>0</v>
      </c>
      <c r="T66" s="438">
        <v>0</v>
      </c>
      <c r="U66" s="438">
        <v>0</v>
      </c>
      <c r="V66" s="438">
        <v>1</v>
      </c>
      <c r="W66" s="438">
        <v>0</v>
      </c>
      <c r="X66" s="438">
        <v>0</v>
      </c>
      <c r="Y66" s="438">
        <v>0</v>
      </c>
      <c r="Z66" s="438">
        <v>7</v>
      </c>
      <c r="AA66" s="438">
        <v>1</v>
      </c>
      <c r="AB66" s="438">
        <v>0</v>
      </c>
      <c r="AC66" s="438">
        <v>0</v>
      </c>
      <c r="AD66" s="438">
        <v>0</v>
      </c>
      <c r="AE66" s="438">
        <v>7</v>
      </c>
      <c r="AF66" s="438">
        <v>1</v>
      </c>
      <c r="AG66" s="438">
        <v>3</v>
      </c>
      <c r="AH66" s="438">
        <v>0</v>
      </c>
      <c r="AI66" s="438">
        <v>0</v>
      </c>
      <c r="AJ66" s="438">
        <v>0</v>
      </c>
      <c r="AK66" s="438">
        <v>0</v>
      </c>
      <c r="AL66" s="438">
        <v>1</v>
      </c>
      <c r="AM66" s="438">
        <v>3</v>
      </c>
      <c r="AN66" s="438">
        <v>0</v>
      </c>
      <c r="AO66" s="438">
        <v>0</v>
      </c>
      <c r="AP66" s="438">
        <v>7</v>
      </c>
      <c r="AQ66" s="438">
        <v>0</v>
      </c>
      <c r="AR66" s="438">
        <v>1</v>
      </c>
      <c r="AS66" s="438">
        <v>1</v>
      </c>
      <c r="AT66" s="438">
        <v>0</v>
      </c>
      <c r="AU66" s="438">
        <v>1</v>
      </c>
      <c r="AV66" s="438">
        <v>0</v>
      </c>
      <c r="AW66" s="438">
        <v>0</v>
      </c>
      <c r="AX66" s="438">
        <v>1</v>
      </c>
      <c r="AY66" s="438">
        <v>0</v>
      </c>
      <c r="AZ66" s="438">
        <v>19</v>
      </c>
      <c r="BA66" s="438">
        <v>0</v>
      </c>
      <c r="BB66" s="438">
        <v>0</v>
      </c>
      <c r="BC66" s="438">
        <v>0</v>
      </c>
      <c r="BD66" s="438"/>
      <c r="BE66" s="438">
        <v>6</v>
      </c>
      <c r="BF66" s="438">
        <v>0</v>
      </c>
      <c r="BG66" s="438">
        <v>0</v>
      </c>
      <c r="BH66" s="438">
        <v>0</v>
      </c>
      <c r="BI66" s="438">
        <v>0</v>
      </c>
      <c r="BJ66" s="438">
        <v>0</v>
      </c>
    </row>
    <row r="67" spans="1:95" s="137" customFormat="1">
      <c r="A67" s="150"/>
      <c r="B67" s="372" t="s">
        <v>235</v>
      </c>
      <c r="C67" s="373" t="s">
        <v>236</v>
      </c>
      <c r="D67" s="375"/>
      <c r="E67" s="438">
        <v>99</v>
      </c>
      <c r="F67" s="438">
        <v>0</v>
      </c>
      <c r="G67" s="438">
        <v>1</v>
      </c>
      <c r="H67" s="444">
        <v>0</v>
      </c>
      <c r="I67" s="443">
        <v>1</v>
      </c>
      <c r="J67" s="438">
        <v>0</v>
      </c>
      <c r="K67" s="438">
        <v>0</v>
      </c>
      <c r="L67" s="444">
        <v>0</v>
      </c>
      <c r="M67" s="444">
        <v>0</v>
      </c>
      <c r="N67" s="438">
        <v>0</v>
      </c>
      <c r="O67" s="438">
        <v>0</v>
      </c>
      <c r="P67" s="438">
        <v>0</v>
      </c>
      <c r="Q67" s="438">
        <v>1</v>
      </c>
      <c r="R67" s="438">
        <v>0</v>
      </c>
      <c r="S67" s="438">
        <v>0</v>
      </c>
      <c r="T67" s="438">
        <v>0</v>
      </c>
      <c r="U67" s="438">
        <v>0</v>
      </c>
      <c r="V67" s="438">
        <v>0</v>
      </c>
      <c r="W67" s="438">
        <v>0</v>
      </c>
      <c r="X67" s="438">
        <v>0</v>
      </c>
      <c r="Y67" s="438">
        <v>0</v>
      </c>
      <c r="Z67" s="438">
        <v>0</v>
      </c>
      <c r="AA67" s="438">
        <v>0</v>
      </c>
      <c r="AB67" s="438">
        <v>0</v>
      </c>
      <c r="AC67" s="438">
        <v>0</v>
      </c>
      <c r="AD67" s="438">
        <v>0</v>
      </c>
      <c r="AE67" s="438">
        <v>0</v>
      </c>
      <c r="AF67" s="438">
        <v>0</v>
      </c>
      <c r="AG67" s="438">
        <v>1</v>
      </c>
      <c r="AH67" s="438">
        <v>0</v>
      </c>
      <c r="AI67" s="438">
        <v>0</v>
      </c>
      <c r="AJ67" s="438">
        <v>0</v>
      </c>
      <c r="AK67" s="438">
        <v>0</v>
      </c>
      <c r="AL67" s="438">
        <v>0</v>
      </c>
      <c r="AM67" s="438">
        <v>0</v>
      </c>
      <c r="AN67" s="438">
        <v>0</v>
      </c>
      <c r="AO67" s="438">
        <v>0</v>
      </c>
      <c r="AP67" s="438">
        <v>0</v>
      </c>
      <c r="AQ67" s="438">
        <v>0</v>
      </c>
      <c r="AR67" s="438">
        <v>0</v>
      </c>
      <c r="AS67" s="438">
        <v>0</v>
      </c>
      <c r="AT67" s="438">
        <v>0</v>
      </c>
      <c r="AU67" s="438">
        <v>0</v>
      </c>
      <c r="AV67" s="438">
        <v>0</v>
      </c>
      <c r="AW67" s="438">
        <v>0</v>
      </c>
      <c r="AX67" s="438">
        <v>0</v>
      </c>
      <c r="AY67" s="438">
        <v>0</v>
      </c>
      <c r="AZ67" s="438">
        <v>0</v>
      </c>
      <c r="BA67" s="438">
        <v>91</v>
      </c>
      <c r="BB67" s="438">
        <v>3</v>
      </c>
      <c r="BC67" s="438">
        <v>0</v>
      </c>
      <c r="BD67" s="438"/>
      <c r="BE67" s="438">
        <v>0</v>
      </c>
      <c r="BF67" s="438">
        <v>1</v>
      </c>
      <c r="BG67" s="438">
        <v>0</v>
      </c>
      <c r="BH67" s="438">
        <v>0</v>
      </c>
      <c r="BI67" s="438">
        <v>0</v>
      </c>
      <c r="BJ67" s="438">
        <v>0</v>
      </c>
    </row>
    <row r="68" spans="1:95" s="137" customFormat="1" ht="25.5">
      <c r="A68" s="150"/>
      <c r="B68" s="372" t="s">
        <v>235</v>
      </c>
      <c r="C68" s="373" t="s">
        <v>237</v>
      </c>
      <c r="D68" s="375"/>
      <c r="E68" s="438">
        <v>60</v>
      </c>
      <c r="F68" s="438">
        <v>0</v>
      </c>
      <c r="G68" s="438">
        <v>0</v>
      </c>
      <c r="H68" s="444">
        <v>0</v>
      </c>
      <c r="I68" s="443">
        <v>0</v>
      </c>
      <c r="J68" s="438">
        <v>0</v>
      </c>
      <c r="K68" s="438">
        <v>0</v>
      </c>
      <c r="L68" s="438">
        <v>0</v>
      </c>
      <c r="M68" s="438">
        <v>0</v>
      </c>
      <c r="N68" s="438">
        <v>0</v>
      </c>
      <c r="O68" s="438">
        <v>0</v>
      </c>
      <c r="P68" s="438">
        <v>0</v>
      </c>
      <c r="Q68" s="438">
        <v>1</v>
      </c>
      <c r="R68" s="438">
        <v>0</v>
      </c>
      <c r="S68" s="438">
        <v>0</v>
      </c>
      <c r="T68" s="438">
        <v>0</v>
      </c>
      <c r="U68" s="438">
        <v>0</v>
      </c>
      <c r="V68" s="438">
        <v>0</v>
      </c>
      <c r="W68" s="438">
        <v>0</v>
      </c>
      <c r="X68" s="438">
        <v>0</v>
      </c>
      <c r="Y68" s="438">
        <v>0</v>
      </c>
      <c r="Z68" s="438">
        <v>0</v>
      </c>
      <c r="AA68" s="438">
        <v>0</v>
      </c>
      <c r="AB68" s="438">
        <v>0</v>
      </c>
      <c r="AC68" s="438">
        <v>0</v>
      </c>
      <c r="AD68" s="438">
        <v>0</v>
      </c>
      <c r="AE68" s="438">
        <v>0</v>
      </c>
      <c r="AF68" s="438">
        <v>0</v>
      </c>
      <c r="AG68" s="438">
        <v>0</v>
      </c>
      <c r="AH68" s="438">
        <v>0</v>
      </c>
      <c r="AI68" s="438">
        <v>0</v>
      </c>
      <c r="AJ68" s="438">
        <v>0</v>
      </c>
      <c r="AK68" s="438">
        <v>0</v>
      </c>
      <c r="AL68" s="438">
        <v>0</v>
      </c>
      <c r="AM68" s="438">
        <v>0</v>
      </c>
      <c r="AN68" s="438">
        <v>4</v>
      </c>
      <c r="AO68" s="438">
        <v>0</v>
      </c>
      <c r="AP68" s="438">
        <v>0</v>
      </c>
      <c r="AQ68" s="438">
        <v>0</v>
      </c>
      <c r="AR68" s="438">
        <v>0</v>
      </c>
      <c r="AS68" s="438">
        <v>0</v>
      </c>
      <c r="AT68" s="438">
        <v>0</v>
      </c>
      <c r="AU68" s="438">
        <v>0</v>
      </c>
      <c r="AV68" s="438">
        <v>0</v>
      </c>
      <c r="AW68" s="438">
        <v>0</v>
      </c>
      <c r="AX68" s="438">
        <v>0</v>
      </c>
      <c r="AY68" s="438">
        <v>0</v>
      </c>
      <c r="AZ68" s="438">
        <v>0</v>
      </c>
      <c r="BA68" s="438">
        <v>54</v>
      </c>
      <c r="BB68" s="438">
        <v>1</v>
      </c>
      <c r="BC68" s="438">
        <v>0</v>
      </c>
      <c r="BD68" s="438"/>
      <c r="BE68" s="438">
        <v>0</v>
      </c>
      <c r="BF68" s="438">
        <v>0</v>
      </c>
      <c r="BG68" s="438">
        <v>0</v>
      </c>
      <c r="BH68" s="438">
        <v>0</v>
      </c>
      <c r="BI68" s="438">
        <v>0</v>
      </c>
      <c r="BJ68" s="438">
        <v>0</v>
      </c>
    </row>
    <row r="69" spans="1:95" s="137" customFormat="1">
      <c r="A69" s="150"/>
      <c r="B69" s="372" t="s">
        <v>235</v>
      </c>
      <c r="C69" s="373" t="s">
        <v>238</v>
      </c>
      <c r="D69" s="375"/>
      <c r="E69" s="438">
        <v>106</v>
      </c>
      <c r="F69" s="438">
        <v>0</v>
      </c>
      <c r="G69" s="438">
        <v>0</v>
      </c>
      <c r="H69" s="444">
        <v>0</v>
      </c>
      <c r="I69" s="443">
        <v>0</v>
      </c>
      <c r="J69" s="438">
        <v>0</v>
      </c>
      <c r="K69" s="438">
        <v>0</v>
      </c>
      <c r="L69" s="444">
        <v>1</v>
      </c>
      <c r="M69" s="444">
        <v>0</v>
      </c>
      <c r="N69" s="438">
        <v>0</v>
      </c>
      <c r="O69" s="438">
        <v>0</v>
      </c>
      <c r="P69" s="438">
        <v>0</v>
      </c>
      <c r="Q69" s="438">
        <v>0</v>
      </c>
      <c r="R69" s="438">
        <v>0</v>
      </c>
      <c r="S69" s="438">
        <v>0</v>
      </c>
      <c r="T69" s="438">
        <v>0</v>
      </c>
      <c r="U69" s="438">
        <v>0</v>
      </c>
      <c r="V69" s="438">
        <v>0</v>
      </c>
      <c r="W69" s="438">
        <v>0</v>
      </c>
      <c r="X69" s="438">
        <v>0</v>
      </c>
      <c r="Y69" s="438">
        <v>0</v>
      </c>
      <c r="Z69" s="438">
        <v>0</v>
      </c>
      <c r="AA69" s="438">
        <v>2</v>
      </c>
      <c r="AB69" s="438">
        <v>0</v>
      </c>
      <c r="AC69" s="438">
        <v>0</v>
      </c>
      <c r="AD69" s="438">
        <v>0</v>
      </c>
      <c r="AE69" s="438">
        <v>0</v>
      </c>
      <c r="AF69" s="438">
        <v>0</v>
      </c>
      <c r="AG69" s="438">
        <v>0</v>
      </c>
      <c r="AH69" s="438">
        <v>0</v>
      </c>
      <c r="AI69" s="438">
        <v>0</v>
      </c>
      <c r="AJ69" s="438">
        <v>0</v>
      </c>
      <c r="AK69" s="438">
        <v>0</v>
      </c>
      <c r="AL69" s="438">
        <v>0</v>
      </c>
      <c r="AM69" s="438">
        <v>0</v>
      </c>
      <c r="AN69" s="438">
        <v>0</v>
      </c>
      <c r="AO69" s="438">
        <v>0</v>
      </c>
      <c r="AP69" s="438">
        <v>0</v>
      </c>
      <c r="AQ69" s="438">
        <v>0</v>
      </c>
      <c r="AR69" s="438">
        <v>0</v>
      </c>
      <c r="AS69" s="438">
        <v>0</v>
      </c>
      <c r="AT69" s="438">
        <v>0</v>
      </c>
      <c r="AU69" s="438">
        <v>0</v>
      </c>
      <c r="AV69" s="438">
        <v>0</v>
      </c>
      <c r="AW69" s="438">
        <v>0</v>
      </c>
      <c r="AX69" s="438">
        <v>1</v>
      </c>
      <c r="AY69" s="438">
        <v>0</v>
      </c>
      <c r="AZ69" s="438">
        <v>1</v>
      </c>
      <c r="BA69" s="438">
        <v>101</v>
      </c>
      <c r="BB69" s="438">
        <v>0</v>
      </c>
      <c r="BC69" s="438">
        <v>0</v>
      </c>
      <c r="BD69" s="438"/>
      <c r="BE69" s="438">
        <v>0</v>
      </c>
      <c r="BF69" s="438">
        <v>0</v>
      </c>
      <c r="BG69" s="438">
        <v>0</v>
      </c>
      <c r="BH69" s="438">
        <v>0</v>
      </c>
      <c r="BI69" s="438">
        <v>0</v>
      </c>
      <c r="BJ69" s="438">
        <v>0</v>
      </c>
    </row>
    <row r="70" spans="1:95" s="137" customFormat="1">
      <c r="A70" s="150"/>
      <c r="B70" s="372" t="s">
        <v>235</v>
      </c>
      <c r="C70" s="373" t="s">
        <v>239</v>
      </c>
      <c r="D70" s="375"/>
      <c r="E70" s="438">
        <v>102</v>
      </c>
      <c r="F70" s="438">
        <v>0</v>
      </c>
      <c r="G70" s="438">
        <v>0</v>
      </c>
      <c r="H70" s="444">
        <v>0</v>
      </c>
      <c r="I70" s="443">
        <v>0</v>
      </c>
      <c r="J70" s="438">
        <v>2</v>
      </c>
      <c r="K70" s="438">
        <v>0</v>
      </c>
      <c r="L70" s="444">
        <v>0</v>
      </c>
      <c r="M70" s="444">
        <v>0</v>
      </c>
      <c r="N70" s="438">
        <v>0</v>
      </c>
      <c r="O70" s="438">
        <v>0</v>
      </c>
      <c r="P70" s="438">
        <v>0</v>
      </c>
      <c r="Q70" s="438">
        <v>0</v>
      </c>
      <c r="R70" s="438">
        <v>0</v>
      </c>
      <c r="S70" s="438">
        <v>0</v>
      </c>
      <c r="T70" s="438">
        <v>0</v>
      </c>
      <c r="U70" s="438">
        <v>0</v>
      </c>
      <c r="V70" s="438">
        <v>0</v>
      </c>
      <c r="W70" s="438">
        <v>0</v>
      </c>
      <c r="X70" s="438">
        <v>0</v>
      </c>
      <c r="Y70" s="438">
        <v>0</v>
      </c>
      <c r="Z70" s="438">
        <v>0</v>
      </c>
      <c r="AA70" s="438">
        <v>0</v>
      </c>
      <c r="AB70" s="438">
        <v>0</v>
      </c>
      <c r="AC70" s="438">
        <v>0</v>
      </c>
      <c r="AD70" s="438">
        <v>0</v>
      </c>
      <c r="AE70" s="438">
        <v>0</v>
      </c>
      <c r="AF70" s="438">
        <v>0</v>
      </c>
      <c r="AG70" s="438">
        <v>0</v>
      </c>
      <c r="AH70" s="438">
        <v>0</v>
      </c>
      <c r="AI70" s="438">
        <v>0</v>
      </c>
      <c r="AJ70" s="438">
        <v>0</v>
      </c>
      <c r="AK70" s="438">
        <v>0</v>
      </c>
      <c r="AL70" s="438">
        <v>0</v>
      </c>
      <c r="AM70" s="438">
        <v>0</v>
      </c>
      <c r="AN70" s="438">
        <v>1</v>
      </c>
      <c r="AO70" s="438">
        <v>0</v>
      </c>
      <c r="AP70" s="438">
        <v>0</v>
      </c>
      <c r="AQ70" s="438">
        <v>0</v>
      </c>
      <c r="AR70" s="438">
        <v>0</v>
      </c>
      <c r="AS70" s="438">
        <v>0</v>
      </c>
      <c r="AT70" s="438">
        <v>0</v>
      </c>
      <c r="AU70" s="438">
        <v>0</v>
      </c>
      <c r="AV70" s="438">
        <v>0</v>
      </c>
      <c r="AW70" s="438">
        <v>0</v>
      </c>
      <c r="AX70" s="438">
        <v>0</v>
      </c>
      <c r="AY70" s="438">
        <v>0</v>
      </c>
      <c r="AZ70" s="438">
        <v>0</v>
      </c>
      <c r="BA70" s="438">
        <v>90</v>
      </c>
      <c r="BB70" s="438">
        <v>1</v>
      </c>
      <c r="BC70" s="438">
        <v>0</v>
      </c>
      <c r="BD70" s="438"/>
      <c r="BE70" s="438">
        <v>0</v>
      </c>
      <c r="BF70" s="438">
        <v>1</v>
      </c>
      <c r="BG70" s="438">
        <v>0</v>
      </c>
      <c r="BH70" s="438">
        <v>0</v>
      </c>
      <c r="BI70" s="438">
        <v>0</v>
      </c>
      <c r="BJ70" s="438">
        <v>7</v>
      </c>
    </row>
    <row r="71" spans="1:95" s="137" customFormat="1">
      <c r="A71" s="150"/>
      <c r="B71" s="372" t="s">
        <v>240</v>
      </c>
      <c r="C71" s="373" t="s">
        <v>241</v>
      </c>
      <c r="D71" s="375"/>
      <c r="E71" s="438">
        <v>140</v>
      </c>
      <c r="F71" s="438">
        <v>1</v>
      </c>
      <c r="G71" s="438">
        <v>0</v>
      </c>
      <c r="H71" s="444">
        <v>0</v>
      </c>
      <c r="I71" s="443">
        <v>6</v>
      </c>
      <c r="J71" s="438">
        <v>0</v>
      </c>
      <c r="K71" s="438">
        <v>0</v>
      </c>
      <c r="L71" s="438">
        <v>19</v>
      </c>
      <c r="M71" s="438">
        <v>5</v>
      </c>
      <c r="N71" s="438">
        <v>0</v>
      </c>
      <c r="O71" s="438">
        <v>0</v>
      </c>
      <c r="P71" s="438">
        <v>0</v>
      </c>
      <c r="Q71" s="438">
        <v>6</v>
      </c>
      <c r="R71" s="438">
        <v>1</v>
      </c>
      <c r="S71" s="438">
        <v>0</v>
      </c>
      <c r="T71" s="438">
        <v>1</v>
      </c>
      <c r="U71" s="438">
        <v>2</v>
      </c>
      <c r="V71" s="438">
        <v>4</v>
      </c>
      <c r="W71" s="438">
        <v>1</v>
      </c>
      <c r="X71" s="438">
        <v>0</v>
      </c>
      <c r="Y71" s="438">
        <v>0</v>
      </c>
      <c r="Z71" s="438">
        <v>0</v>
      </c>
      <c r="AA71" s="438">
        <v>0</v>
      </c>
      <c r="AB71" s="438">
        <v>0</v>
      </c>
      <c r="AC71" s="438">
        <v>1</v>
      </c>
      <c r="AD71" s="438">
        <v>1</v>
      </c>
      <c r="AE71" s="438">
        <v>5</v>
      </c>
      <c r="AF71" s="438">
        <v>1</v>
      </c>
      <c r="AG71" s="438">
        <v>1</v>
      </c>
      <c r="AH71" s="438">
        <v>0</v>
      </c>
      <c r="AI71" s="438">
        <v>1</v>
      </c>
      <c r="AJ71" s="438">
        <v>0</v>
      </c>
      <c r="AK71" s="438">
        <v>5</v>
      </c>
      <c r="AL71" s="438">
        <v>2</v>
      </c>
      <c r="AM71" s="438">
        <v>1</v>
      </c>
      <c r="AN71" s="438">
        <v>3</v>
      </c>
      <c r="AO71" s="438">
        <v>1</v>
      </c>
      <c r="AP71" s="438">
        <v>1</v>
      </c>
      <c r="AQ71" s="438">
        <v>0</v>
      </c>
      <c r="AR71" s="438">
        <v>1</v>
      </c>
      <c r="AS71" s="438">
        <v>2</v>
      </c>
      <c r="AT71" s="438">
        <v>2</v>
      </c>
      <c r="AU71" s="438">
        <v>2</v>
      </c>
      <c r="AV71" s="438">
        <v>0</v>
      </c>
      <c r="AW71" s="438">
        <v>0</v>
      </c>
      <c r="AX71" s="438">
        <v>1</v>
      </c>
      <c r="AY71" s="438">
        <v>0</v>
      </c>
      <c r="AZ71" s="438">
        <v>1</v>
      </c>
      <c r="BA71" s="438">
        <v>10</v>
      </c>
      <c r="BB71" s="438">
        <v>37</v>
      </c>
      <c r="BC71" s="438">
        <v>1</v>
      </c>
      <c r="BD71" s="438"/>
      <c r="BE71" s="438">
        <v>1</v>
      </c>
      <c r="BF71" s="438">
        <v>5</v>
      </c>
      <c r="BG71" s="438">
        <v>1</v>
      </c>
      <c r="BH71" s="438">
        <v>0</v>
      </c>
      <c r="BI71" s="438">
        <v>1</v>
      </c>
      <c r="BJ71" s="438">
        <v>6</v>
      </c>
    </row>
    <row r="72" spans="1:95" s="137" customFormat="1">
      <c r="A72" s="150"/>
      <c r="B72" s="372" t="s">
        <v>240</v>
      </c>
      <c r="C72" s="373" t="s">
        <v>242</v>
      </c>
      <c r="D72" s="375"/>
      <c r="E72" s="438">
        <v>50</v>
      </c>
      <c r="F72" s="438">
        <v>0</v>
      </c>
      <c r="G72" s="438">
        <v>0</v>
      </c>
      <c r="H72" s="444">
        <v>1</v>
      </c>
      <c r="I72" s="443">
        <v>2</v>
      </c>
      <c r="J72" s="438">
        <v>0</v>
      </c>
      <c r="K72" s="438">
        <v>0</v>
      </c>
      <c r="L72" s="444">
        <v>4</v>
      </c>
      <c r="M72" s="444">
        <v>1</v>
      </c>
      <c r="N72" s="438">
        <v>0</v>
      </c>
      <c r="O72" s="438">
        <v>0</v>
      </c>
      <c r="P72" s="438">
        <v>0</v>
      </c>
      <c r="Q72" s="438">
        <v>0</v>
      </c>
      <c r="R72" s="438">
        <v>0</v>
      </c>
      <c r="S72" s="438">
        <v>0</v>
      </c>
      <c r="T72" s="438">
        <v>1</v>
      </c>
      <c r="U72" s="438">
        <v>4</v>
      </c>
      <c r="V72" s="438">
        <v>2</v>
      </c>
      <c r="W72" s="438">
        <v>0</v>
      </c>
      <c r="X72" s="438">
        <v>0</v>
      </c>
      <c r="Y72" s="438">
        <v>0</v>
      </c>
      <c r="Z72" s="438">
        <v>0</v>
      </c>
      <c r="AA72" s="438">
        <v>1</v>
      </c>
      <c r="AB72" s="438">
        <v>0</v>
      </c>
      <c r="AC72" s="438">
        <v>0</v>
      </c>
      <c r="AD72" s="438">
        <v>0</v>
      </c>
      <c r="AE72" s="438">
        <v>0</v>
      </c>
      <c r="AF72" s="438">
        <v>1</v>
      </c>
      <c r="AG72" s="438">
        <v>0</v>
      </c>
      <c r="AH72" s="438">
        <v>0</v>
      </c>
      <c r="AI72" s="438">
        <v>2</v>
      </c>
      <c r="AJ72" s="438">
        <v>0</v>
      </c>
      <c r="AK72" s="438">
        <v>0</v>
      </c>
      <c r="AL72" s="438">
        <v>0</v>
      </c>
      <c r="AM72" s="438">
        <v>0</v>
      </c>
      <c r="AN72" s="438">
        <v>0</v>
      </c>
      <c r="AO72" s="438">
        <v>1</v>
      </c>
      <c r="AP72" s="438">
        <v>1</v>
      </c>
      <c r="AQ72" s="438">
        <v>0</v>
      </c>
      <c r="AR72" s="438">
        <v>0</v>
      </c>
      <c r="AS72" s="438">
        <v>0</v>
      </c>
      <c r="AT72" s="438">
        <v>0</v>
      </c>
      <c r="AU72" s="438">
        <v>0</v>
      </c>
      <c r="AV72" s="438">
        <v>0</v>
      </c>
      <c r="AW72" s="438">
        <v>0</v>
      </c>
      <c r="AX72" s="438">
        <v>0</v>
      </c>
      <c r="AY72" s="438">
        <v>0</v>
      </c>
      <c r="AZ72" s="438">
        <v>0</v>
      </c>
      <c r="BA72" s="438">
        <v>4</v>
      </c>
      <c r="BB72" s="438">
        <v>21</v>
      </c>
      <c r="BC72" s="438">
        <v>0</v>
      </c>
      <c r="BD72" s="438"/>
      <c r="BE72" s="438">
        <v>0</v>
      </c>
      <c r="BF72" s="438">
        <v>2</v>
      </c>
      <c r="BG72" s="438">
        <v>0</v>
      </c>
      <c r="BH72" s="438">
        <v>1</v>
      </c>
      <c r="BI72" s="438">
        <v>1</v>
      </c>
      <c r="BJ72" s="438">
        <v>0</v>
      </c>
    </row>
    <row r="73" spans="1:95" s="137" customFormat="1">
      <c r="A73" s="150"/>
      <c r="B73" s="372" t="s">
        <v>243</v>
      </c>
      <c r="C73" s="373" t="s">
        <v>244</v>
      </c>
      <c r="D73" s="375"/>
      <c r="E73" s="438">
        <v>95</v>
      </c>
      <c r="F73" s="438">
        <v>1</v>
      </c>
      <c r="G73" s="438">
        <v>0</v>
      </c>
      <c r="H73" s="444">
        <v>0</v>
      </c>
      <c r="I73" s="443">
        <v>0</v>
      </c>
      <c r="J73" s="438">
        <v>0</v>
      </c>
      <c r="K73" s="438">
        <v>0</v>
      </c>
      <c r="L73" s="444">
        <v>1</v>
      </c>
      <c r="M73" s="444">
        <v>0</v>
      </c>
      <c r="N73" s="438">
        <v>0</v>
      </c>
      <c r="O73" s="438">
        <v>0</v>
      </c>
      <c r="P73" s="438">
        <v>0</v>
      </c>
      <c r="Q73" s="438">
        <v>5</v>
      </c>
      <c r="R73" s="438">
        <v>4</v>
      </c>
      <c r="S73" s="438">
        <v>0</v>
      </c>
      <c r="T73" s="438">
        <v>0</v>
      </c>
      <c r="U73" s="438">
        <v>1</v>
      </c>
      <c r="V73" s="438">
        <v>1</v>
      </c>
      <c r="W73" s="438">
        <v>0</v>
      </c>
      <c r="X73" s="438">
        <v>1</v>
      </c>
      <c r="Y73" s="438">
        <v>0</v>
      </c>
      <c r="Z73" s="438">
        <v>0</v>
      </c>
      <c r="AA73" s="438">
        <v>0</v>
      </c>
      <c r="AB73" s="438">
        <v>0</v>
      </c>
      <c r="AC73" s="438">
        <v>0</v>
      </c>
      <c r="AD73" s="438">
        <v>0</v>
      </c>
      <c r="AE73" s="438">
        <v>0</v>
      </c>
      <c r="AF73" s="438">
        <v>0</v>
      </c>
      <c r="AG73" s="438">
        <v>1</v>
      </c>
      <c r="AH73" s="438">
        <v>0</v>
      </c>
      <c r="AI73" s="438">
        <v>0</v>
      </c>
      <c r="AJ73" s="438">
        <v>0</v>
      </c>
      <c r="AK73" s="438">
        <v>0</v>
      </c>
      <c r="AL73" s="438">
        <v>0</v>
      </c>
      <c r="AM73" s="438">
        <v>0</v>
      </c>
      <c r="AN73" s="438">
        <v>0</v>
      </c>
      <c r="AO73" s="438">
        <v>2</v>
      </c>
      <c r="AP73" s="438">
        <v>10</v>
      </c>
      <c r="AQ73" s="438">
        <v>0</v>
      </c>
      <c r="AR73" s="438">
        <v>0</v>
      </c>
      <c r="AS73" s="438">
        <v>0</v>
      </c>
      <c r="AT73" s="438">
        <v>0</v>
      </c>
      <c r="AU73" s="438">
        <v>0</v>
      </c>
      <c r="AV73" s="438">
        <v>0</v>
      </c>
      <c r="AW73" s="438">
        <v>0</v>
      </c>
      <c r="AX73" s="438">
        <v>0</v>
      </c>
      <c r="AY73" s="438">
        <v>0</v>
      </c>
      <c r="AZ73" s="438">
        <v>1</v>
      </c>
      <c r="BA73" s="438">
        <v>0</v>
      </c>
      <c r="BB73" s="438">
        <v>0</v>
      </c>
      <c r="BC73" s="438">
        <v>0</v>
      </c>
      <c r="BD73" s="438"/>
      <c r="BE73" s="438">
        <v>58</v>
      </c>
      <c r="BF73" s="438">
        <v>1</v>
      </c>
      <c r="BG73" s="438">
        <v>0</v>
      </c>
      <c r="BH73" s="438">
        <v>0</v>
      </c>
      <c r="BI73" s="438">
        <v>0</v>
      </c>
      <c r="BJ73" s="438">
        <v>8</v>
      </c>
    </row>
    <row r="74" spans="1:95" s="386" customFormat="1">
      <c r="A74" s="165"/>
      <c r="B74" s="382" t="s">
        <v>245</v>
      </c>
      <c r="C74" s="385" t="s">
        <v>246</v>
      </c>
      <c r="D74" s="419"/>
      <c r="E74" s="445">
        <v>62</v>
      </c>
      <c r="F74" s="445">
        <v>0</v>
      </c>
      <c r="G74" s="445">
        <v>0</v>
      </c>
      <c r="H74" s="446">
        <v>1</v>
      </c>
      <c r="I74" s="447">
        <v>2</v>
      </c>
      <c r="J74" s="445">
        <v>0</v>
      </c>
      <c r="K74" s="445">
        <v>0</v>
      </c>
      <c r="L74" s="446">
        <v>1</v>
      </c>
      <c r="M74" s="446">
        <v>0</v>
      </c>
      <c r="N74" s="445">
        <v>0</v>
      </c>
      <c r="O74" s="445">
        <v>0</v>
      </c>
      <c r="P74" s="445">
        <v>0</v>
      </c>
      <c r="Q74" s="445">
        <v>0</v>
      </c>
      <c r="R74" s="445">
        <v>0</v>
      </c>
      <c r="S74" s="445">
        <v>0</v>
      </c>
      <c r="T74" s="445">
        <v>0</v>
      </c>
      <c r="U74" s="445">
        <v>0</v>
      </c>
      <c r="V74" s="445">
        <v>0</v>
      </c>
      <c r="W74" s="445">
        <v>0</v>
      </c>
      <c r="X74" s="445">
        <v>0</v>
      </c>
      <c r="Y74" s="445">
        <v>0</v>
      </c>
      <c r="Z74" s="445">
        <v>0</v>
      </c>
      <c r="AA74" s="445">
        <v>0</v>
      </c>
      <c r="AB74" s="445">
        <v>0</v>
      </c>
      <c r="AC74" s="445">
        <v>0</v>
      </c>
      <c r="AD74" s="445">
        <v>0</v>
      </c>
      <c r="AE74" s="445">
        <v>0</v>
      </c>
      <c r="AF74" s="445">
        <v>0</v>
      </c>
      <c r="AG74" s="445">
        <v>0</v>
      </c>
      <c r="AH74" s="445">
        <v>0</v>
      </c>
      <c r="AI74" s="445">
        <v>1</v>
      </c>
      <c r="AJ74" s="445">
        <v>0</v>
      </c>
      <c r="AK74" s="445">
        <v>0</v>
      </c>
      <c r="AL74" s="445">
        <v>0</v>
      </c>
      <c r="AM74" s="445">
        <v>0</v>
      </c>
      <c r="AN74" s="445">
        <v>1</v>
      </c>
      <c r="AO74" s="445">
        <v>0</v>
      </c>
      <c r="AP74" s="445">
        <v>0</v>
      </c>
      <c r="AQ74" s="445">
        <v>0</v>
      </c>
      <c r="AR74" s="445">
        <v>0</v>
      </c>
      <c r="AS74" s="445">
        <v>0</v>
      </c>
      <c r="AT74" s="445">
        <v>0</v>
      </c>
      <c r="AU74" s="445">
        <v>0</v>
      </c>
      <c r="AV74" s="445">
        <v>0</v>
      </c>
      <c r="AW74" s="445">
        <v>0</v>
      </c>
      <c r="AX74" s="445">
        <v>0</v>
      </c>
      <c r="AY74" s="445">
        <v>0</v>
      </c>
      <c r="AZ74" s="445">
        <v>0</v>
      </c>
      <c r="BA74" s="445">
        <v>1</v>
      </c>
      <c r="BB74" s="445">
        <v>0</v>
      </c>
      <c r="BC74" s="445">
        <v>0</v>
      </c>
      <c r="BD74" s="445"/>
      <c r="BE74" s="445">
        <v>0</v>
      </c>
      <c r="BF74" s="445">
        <v>53</v>
      </c>
      <c r="BG74" s="445">
        <v>0</v>
      </c>
      <c r="BH74" s="445">
        <v>0</v>
      </c>
      <c r="BI74" s="445">
        <v>0</v>
      </c>
      <c r="BJ74" s="445">
        <v>2</v>
      </c>
      <c r="BK74" s="137"/>
      <c r="BL74" s="137"/>
      <c r="BM74" s="137"/>
      <c r="BN74" s="137"/>
      <c r="BO74" s="137"/>
      <c r="BP74" s="137"/>
      <c r="BQ74" s="137"/>
      <c r="BR74" s="137"/>
      <c r="CK74" s="137"/>
      <c r="CL74" s="137"/>
      <c r="CM74" s="137"/>
      <c r="CN74" s="137"/>
      <c r="CO74" s="137"/>
      <c r="CP74" s="137"/>
      <c r="CQ74" s="137"/>
    </row>
    <row r="75" spans="1:95" s="137" customFormat="1">
      <c r="A75" s="150"/>
      <c r="B75" s="372" t="s">
        <v>247</v>
      </c>
      <c r="C75" s="373" t="s">
        <v>248</v>
      </c>
      <c r="D75" s="375"/>
      <c r="E75" s="438">
        <v>100</v>
      </c>
      <c r="F75" s="438">
        <v>0</v>
      </c>
      <c r="G75" s="438">
        <v>0</v>
      </c>
      <c r="H75" s="444">
        <v>0</v>
      </c>
      <c r="I75" s="443">
        <v>1</v>
      </c>
      <c r="J75" s="438">
        <v>0</v>
      </c>
      <c r="K75" s="438">
        <v>0</v>
      </c>
      <c r="L75" s="444">
        <v>1</v>
      </c>
      <c r="M75" s="444">
        <v>0</v>
      </c>
      <c r="N75" s="438">
        <v>0</v>
      </c>
      <c r="O75" s="438">
        <v>0</v>
      </c>
      <c r="P75" s="438">
        <v>0</v>
      </c>
      <c r="Q75" s="438">
        <v>5</v>
      </c>
      <c r="R75" s="438">
        <v>0</v>
      </c>
      <c r="S75" s="438">
        <v>0</v>
      </c>
      <c r="T75" s="438">
        <v>0</v>
      </c>
      <c r="U75" s="438">
        <v>0</v>
      </c>
      <c r="V75" s="438">
        <v>19</v>
      </c>
      <c r="W75" s="438">
        <v>0</v>
      </c>
      <c r="X75" s="438">
        <v>2</v>
      </c>
      <c r="Y75" s="438">
        <v>0</v>
      </c>
      <c r="Z75" s="438">
        <v>0</v>
      </c>
      <c r="AA75" s="438">
        <v>0</v>
      </c>
      <c r="AB75" s="438">
        <v>0</v>
      </c>
      <c r="AC75" s="438">
        <v>0</v>
      </c>
      <c r="AD75" s="438">
        <v>0</v>
      </c>
      <c r="AE75" s="438">
        <v>7</v>
      </c>
      <c r="AF75" s="438">
        <v>3</v>
      </c>
      <c r="AG75" s="438">
        <v>0</v>
      </c>
      <c r="AH75" s="438">
        <v>0</v>
      </c>
      <c r="AI75" s="438">
        <v>0</v>
      </c>
      <c r="AJ75" s="438">
        <v>0</v>
      </c>
      <c r="AK75" s="438">
        <v>0</v>
      </c>
      <c r="AL75" s="438">
        <v>0</v>
      </c>
      <c r="AM75" s="438">
        <v>0</v>
      </c>
      <c r="AN75" s="438">
        <v>0</v>
      </c>
      <c r="AO75" s="438">
        <v>1</v>
      </c>
      <c r="AP75" s="438">
        <v>0</v>
      </c>
      <c r="AQ75" s="438">
        <v>0</v>
      </c>
      <c r="AR75" s="438">
        <v>1</v>
      </c>
      <c r="AS75" s="438">
        <v>0</v>
      </c>
      <c r="AT75" s="438">
        <v>0</v>
      </c>
      <c r="AU75" s="438">
        <v>0</v>
      </c>
      <c r="AV75" s="438">
        <v>0</v>
      </c>
      <c r="AW75" s="438">
        <v>0</v>
      </c>
      <c r="AX75" s="438">
        <v>0</v>
      </c>
      <c r="AY75" s="438">
        <v>3</v>
      </c>
      <c r="AZ75" s="438">
        <v>0</v>
      </c>
      <c r="BA75" s="438">
        <v>3</v>
      </c>
      <c r="BB75" s="438">
        <v>1</v>
      </c>
      <c r="BC75" s="438">
        <v>0</v>
      </c>
      <c r="BD75" s="438"/>
      <c r="BE75" s="438">
        <v>1</v>
      </c>
      <c r="BF75" s="438">
        <v>1</v>
      </c>
      <c r="BG75" s="438">
        <v>0</v>
      </c>
      <c r="BH75" s="438">
        <v>50</v>
      </c>
      <c r="BI75" s="438">
        <v>0</v>
      </c>
      <c r="BJ75" s="438">
        <v>1</v>
      </c>
    </row>
    <row r="76" spans="1:95" s="386" customFormat="1">
      <c r="A76" s="165"/>
      <c r="B76" s="382" t="s">
        <v>249</v>
      </c>
      <c r="C76" s="385" t="s">
        <v>250</v>
      </c>
      <c r="D76" s="419"/>
      <c r="E76" s="445">
        <v>48</v>
      </c>
      <c r="F76" s="445">
        <v>0</v>
      </c>
      <c r="G76" s="445">
        <v>0</v>
      </c>
      <c r="H76" s="446">
        <v>0</v>
      </c>
      <c r="I76" s="447">
        <v>0</v>
      </c>
      <c r="J76" s="445">
        <v>0</v>
      </c>
      <c r="K76" s="445">
        <v>0</v>
      </c>
      <c r="L76" s="446">
        <v>0</v>
      </c>
      <c r="M76" s="446">
        <v>1</v>
      </c>
      <c r="N76" s="445">
        <v>0</v>
      </c>
      <c r="O76" s="445">
        <v>0</v>
      </c>
      <c r="P76" s="445">
        <v>0</v>
      </c>
      <c r="Q76" s="445">
        <v>1</v>
      </c>
      <c r="R76" s="445">
        <v>0</v>
      </c>
      <c r="S76" s="445">
        <v>0</v>
      </c>
      <c r="T76" s="445">
        <v>0</v>
      </c>
      <c r="U76" s="445">
        <v>0</v>
      </c>
      <c r="V76" s="445">
        <v>1</v>
      </c>
      <c r="W76" s="445">
        <v>0</v>
      </c>
      <c r="X76" s="445">
        <v>0</v>
      </c>
      <c r="Y76" s="445">
        <v>0</v>
      </c>
      <c r="Z76" s="445">
        <v>0</v>
      </c>
      <c r="AA76" s="445">
        <v>0</v>
      </c>
      <c r="AB76" s="445">
        <v>0</v>
      </c>
      <c r="AC76" s="445">
        <v>3</v>
      </c>
      <c r="AD76" s="445">
        <v>0</v>
      </c>
      <c r="AE76" s="445">
        <v>1</v>
      </c>
      <c r="AF76" s="445">
        <v>0</v>
      </c>
      <c r="AG76" s="445">
        <v>1</v>
      </c>
      <c r="AH76" s="445">
        <v>0</v>
      </c>
      <c r="AI76" s="445">
        <v>0</v>
      </c>
      <c r="AJ76" s="445">
        <v>0</v>
      </c>
      <c r="AK76" s="445">
        <v>0</v>
      </c>
      <c r="AL76" s="445">
        <v>0</v>
      </c>
      <c r="AM76" s="445">
        <v>0</v>
      </c>
      <c r="AN76" s="445">
        <v>0</v>
      </c>
      <c r="AO76" s="445">
        <v>2</v>
      </c>
      <c r="AP76" s="445">
        <v>1</v>
      </c>
      <c r="AQ76" s="445">
        <v>0</v>
      </c>
      <c r="AR76" s="445">
        <v>4</v>
      </c>
      <c r="AS76" s="445">
        <v>0</v>
      </c>
      <c r="AT76" s="445">
        <v>0</v>
      </c>
      <c r="AU76" s="445">
        <v>6</v>
      </c>
      <c r="AV76" s="445">
        <v>0</v>
      </c>
      <c r="AW76" s="445">
        <v>0</v>
      </c>
      <c r="AX76" s="445">
        <v>0</v>
      </c>
      <c r="AY76" s="445">
        <v>0</v>
      </c>
      <c r="AZ76" s="445">
        <v>0</v>
      </c>
      <c r="BA76" s="445">
        <v>0</v>
      </c>
      <c r="BB76" s="445">
        <v>1</v>
      </c>
      <c r="BC76" s="445">
        <v>0</v>
      </c>
      <c r="BD76" s="445"/>
      <c r="BE76" s="445">
        <v>5</v>
      </c>
      <c r="BF76" s="445">
        <v>0</v>
      </c>
      <c r="BG76" s="445">
        <v>20</v>
      </c>
      <c r="BH76" s="445">
        <v>0</v>
      </c>
      <c r="BI76" s="445">
        <v>0</v>
      </c>
      <c r="BJ76" s="445">
        <v>1</v>
      </c>
      <c r="BK76" s="137"/>
      <c r="BL76" s="137"/>
      <c r="BM76" s="137"/>
      <c r="BN76" s="137"/>
      <c r="BO76" s="137"/>
      <c r="BP76" s="137"/>
      <c r="BQ76" s="137"/>
      <c r="BR76" s="137"/>
      <c r="CK76" s="137"/>
      <c r="CL76" s="137"/>
      <c r="CM76" s="137"/>
      <c r="CN76" s="137"/>
      <c r="CO76" s="137"/>
      <c r="CP76" s="137"/>
      <c r="CQ76" s="137"/>
    </row>
    <row r="77" spans="1:95" s="386" customFormat="1" ht="13.5" thickBot="1">
      <c r="A77" s="153"/>
      <c r="B77" s="388"/>
      <c r="C77" s="396"/>
      <c r="D77" s="153"/>
      <c r="E77" s="440"/>
      <c r="F77" s="440"/>
      <c r="G77" s="440"/>
      <c r="H77" s="448"/>
      <c r="I77" s="439"/>
      <c r="J77" s="440"/>
      <c r="K77" s="440"/>
      <c r="L77" s="448"/>
      <c r="M77" s="448"/>
      <c r="N77" s="440"/>
      <c r="O77" s="440"/>
      <c r="P77" s="440"/>
      <c r="Q77" s="440"/>
      <c r="R77" s="440"/>
      <c r="S77" s="440"/>
      <c r="T77" s="440"/>
      <c r="U77" s="440"/>
      <c r="V77" s="440"/>
      <c r="W77" s="440"/>
      <c r="X77" s="440"/>
      <c r="Y77" s="440"/>
      <c r="Z77" s="440"/>
      <c r="AA77" s="440"/>
      <c r="AB77" s="440"/>
      <c r="AC77" s="440"/>
      <c r="AD77" s="440"/>
      <c r="AE77" s="440"/>
      <c r="AF77" s="440"/>
      <c r="AG77" s="440"/>
      <c r="AH77" s="440"/>
      <c r="AI77" s="440"/>
      <c r="AJ77" s="440"/>
      <c r="AK77" s="440"/>
      <c r="AL77" s="440"/>
      <c r="AM77" s="440"/>
      <c r="AN77" s="440"/>
      <c r="AO77" s="440"/>
      <c r="AP77" s="440"/>
      <c r="AQ77" s="440"/>
      <c r="AR77" s="440"/>
      <c r="AS77" s="440"/>
      <c r="AT77" s="440"/>
      <c r="AU77" s="440"/>
      <c r="AV77" s="440"/>
      <c r="AW77" s="440"/>
      <c r="AX77" s="440"/>
      <c r="AY77" s="440"/>
      <c r="AZ77" s="440"/>
      <c r="BA77" s="440"/>
      <c r="BB77" s="440"/>
      <c r="BC77" s="440"/>
      <c r="BD77" s="440"/>
      <c r="BE77" s="440"/>
      <c r="BF77" s="440"/>
      <c r="BG77" s="440"/>
      <c r="BH77" s="440"/>
      <c r="BI77" s="440"/>
      <c r="BJ77" s="440"/>
    </row>
    <row r="78" spans="1:95" ht="13.5" thickBot="1">
      <c r="A78" s="145"/>
      <c r="B78" s="380" t="s">
        <v>60</v>
      </c>
      <c r="C78" s="381"/>
      <c r="D78" s="383"/>
      <c r="E78" s="449">
        <v>6719</v>
      </c>
      <c r="F78" s="449">
        <v>15</v>
      </c>
      <c r="G78" s="449">
        <v>78</v>
      </c>
      <c r="H78" s="449">
        <v>11</v>
      </c>
      <c r="I78" s="449">
        <v>97</v>
      </c>
      <c r="J78" s="449">
        <v>51</v>
      </c>
      <c r="K78" s="449">
        <v>0</v>
      </c>
      <c r="L78" s="449">
        <v>766</v>
      </c>
      <c r="M78" s="449">
        <v>79</v>
      </c>
      <c r="N78" s="449">
        <v>51</v>
      </c>
      <c r="O78" s="449">
        <v>20</v>
      </c>
      <c r="P78" s="449">
        <v>4</v>
      </c>
      <c r="Q78" s="449">
        <v>496</v>
      </c>
      <c r="R78" s="449">
        <v>208</v>
      </c>
      <c r="S78" s="449">
        <v>0</v>
      </c>
      <c r="T78" s="449">
        <v>20</v>
      </c>
      <c r="U78" s="449">
        <v>30</v>
      </c>
      <c r="V78" s="449">
        <v>273</v>
      </c>
      <c r="W78" s="449">
        <v>113</v>
      </c>
      <c r="X78" s="449">
        <v>67</v>
      </c>
      <c r="Y78" s="449">
        <v>43</v>
      </c>
      <c r="Z78" s="449">
        <v>80</v>
      </c>
      <c r="AA78" s="449">
        <v>99</v>
      </c>
      <c r="AB78" s="449">
        <v>12</v>
      </c>
      <c r="AC78" s="449">
        <v>123</v>
      </c>
      <c r="AD78" s="449">
        <v>120</v>
      </c>
      <c r="AE78" s="449">
        <v>293</v>
      </c>
      <c r="AF78" s="449">
        <v>110</v>
      </c>
      <c r="AG78" s="449">
        <v>63</v>
      </c>
      <c r="AH78" s="449">
        <v>102</v>
      </c>
      <c r="AI78" s="449">
        <v>11</v>
      </c>
      <c r="AJ78" s="449">
        <v>50</v>
      </c>
      <c r="AK78" s="449">
        <v>58</v>
      </c>
      <c r="AL78" s="449">
        <v>21</v>
      </c>
      <c r="AM78" s="449">
        <v>246</v>
      </c>
      <c r="AN78" s="449">
        <v>25</v>
      </c>
      <c r="AO78" s="449">
        <v>461</v>
      </c>
      <c r="AP78" s="449">
        <v>199</v>
      </c>
      <c r="AQ78" s="449">
        <v>24</v>
      </c>
      <c r="AR78" s="449">
        <v>189</v>
      </c>
      <c r="AS78" s="449">
        <v>73</v>
      </c>
      <c r="AT78" s="449">
        <v>63</v>
      </c>
      <c r="AU78" s="449">
        <v>178</v>
      </c>
      <c r="AV78" s="449">
        <v>82</v>
      </c>
      <c r="AW78" s="449">
        <v>8</v>
      </c>
      <c r="AX78" s="449">
        <v>82</v>
      </c>
      <c r="AY78" s="449">
        <v>18</v>
      </c>
      <c r="AZ78" s="449">
        <v>137</v>
      </c>
      <c r="BA78" s="449">
        <v>504</v>
      </c>
      <c r="BB78" s="449">
        <v>146</v>
      </c>
      <c r="BC78" s="449">
        <v>4</v>
      </c>
      <c r="BD78" s="449">
        <v>0</v>
      </c>
      <c r="BE78" s="449">
        <v>177</v>
      </c>
      <c r="BF78" s="449">
        <v>126</v>
      </c>
      <c r="BG78" s="449">
        <v>28</v>
      </c>
      <c r="BH78" s="449">
        <v>91</v>
      </c>
      <c r="BI78" s="449">
        <v>8</v>
      </c>
      <c r="BJ78" s="449">
        <v>286</v>
      </c>
      <c r="BK78" s="153"/>
      <c r="BL78" s="66"/>
      <c r="BM78" s="66"/>
      <c r="BN78" s="66"/>
      <c r="BO78" s="66"/>
      <c r="BP78" s="66"/>
      <c r="BQ78" s="66"/>
      <c r="BR78" s="66"/>
      <c r="CH78" s="53"/>
      <c r="CI78" s="53"/>
      <c r="CJ78" s="53"/>
    </row>
    <row r="79" spans="1:95" ht="12.75" customHeight="1">
      <c r="B79" s="559"/>
      <c r="C79" s="560"/>
      <c r="D79" s="561"/>
      <c r="E79" s="562"/>
      <c r="F79" s="563"/>
      <c r="G79" s="563"/>
      <c r="H79" s="563"/>
      <c r="I79" s="563"/>
      <c r="J79" s="563"/>
      <c r="K79" s="563"/>
      <c r="L79" s="563"/>
      <c r="M79" s="563"/>
      <c r="N79" s="404"/>
      <c r="CH79" s="53"/>
      <c r="CI79" s="53"/>
      <c r="CJ79" s="53"/>
    </row>
    <row r="80" spans="1:95" ht="15" customHeight="1">
      <c r="B80" s="559"/>
      <c r="C80" s="560"/>
      <c r="D80" s="561"/>
      <c r="E80" s="562"/>
      <c r="F80" s="563"/>
      <c r="G80" s="563"/>
      <c r="H80" s="563"/>
      <c r="I80" s="563"/>
      <c r="CH80" s="53"/>
      <c r="CI80" s="53"/>
      <c r="CJ80" s="53"/>
    </row>
    <row r="81" spans="2:88" ht="12.6" customHeight="1">
      <c r="B81" s="558" t="s">
        <v>252</v>
      </c>
      <c r="C81" s="564"/>
      <c r="D81" s="565"/>
      <c r="E81" s="563"/>
      <c r="F81" s="563"/>
      <c r="G81" s="563"/>
      <c r="H81" s="563"/>
      <c r="I81" s="563"/>
      <c r="J81" s="558"/>
      <c r="K81" s="558"/>
      <c r="L81" s="558"/>
      <c r="M81" s="558"/>
      <c r="CH81" s="53"/>
      <c r="CI81" s="53"/>
      <c r="CJ81" s="53"/>
    </row>
    <row r="82" spans="2:88">
      <c r="B82" s="569" t="s">
        <v>72</v>
      </c>
      <c r="C82" s="564"/>
      <c r="D82" s="565"/>
      <c r="E82" s="563"/>
      <c r="F82" s="563"/>
      <c r="G82" s="563"/>
      <c r="H82" s="563"/>
      <c r="I82" s="563"/>
      <c r="J82" s="76"/>
      <c r="K82" s="76"/>
      <c r="L82" s="76"/>
      <c r="M82" s="76"/>
      <c r="CH82" s="53"/>
      <c r="CI82" s="53"/>
      <c r="CJ82" s="53"/>
    </row>
    <row r="83" spans="2:88" ht="24" customHeight="1">
      <c r="B83" s="566" t="s">
        <v>46</v>
      </c>
      <c r="C83" s="567"/>
      <c r="D83" s="568"/>
      <c r="E83" s="567"/>
      <c r="F83" s="567"/>
      <c r="G83" s="567"/>
      <c r="H83" s="567"/>
      <c r="I83" s="567"/>
      <c r="CH83" s="53"/>
      <c r="CI83" s="53"/>
      <c r="CJ83" s="53"/>
    </row>
    <row r="84" spans="2:88">
      <c r="B84" s="21" t="s">
        <v>37</v>
      </c>
      <c r="CH84" s="53"/>
      <c r="CI84" s="53"/>
      <c r="CJ84" s="53"/>
    </row>
    <row r="85" spans="2:88">
      <c r="CH85" s="53"/>
      <c r="CI85" s="53"/>
      <c r="CJ85" s="53"/>
    </row>
    <row r="86" spans="2:88">
      <c r="CH86" s="53"/>
      <c r="CI86" s="53"/>
      <c r="CJ86" s="53"/>
    </row>
    <row r="87" spans="2:88">
      <c r="CH87" s="53"/>
      <c r="CI87" s="53"/>
      <c r="CJ87" s="53"/>
    </row>
    <row r="88" spans="2:88">
      <c r="CH88" s="53"/>
      <c r="CI88" s="53"/>
      <c r="CJ88" s="53"/>
    </row>
    <row r="89" spans="2:88">
      <c r="CH89" s="53"/>
      <c r="CI89" s="53"/>
      <c r="CJ89" s="53"/>
    </row>
    <row r="90" spans="2:88">
      <c r="E90" s="404"/>
      <c r="CH90" s="53"/>
      <c r="CI90" s="53"/>
      <c r="CJ90" s="53"/>
    </row>
    <row r="91" spans="2:88">
      <c r="CH91" s="53"/>
      <c r="CI91" s="53"/>
      <c r="CJ91" s="53"/>
    </row>
    <row r="92" spans="2:88">
      <c r="CH92" s="53"/>
      <c r="CI92" s="53"/>
      <c r="CJ92" s="53"/>
    </row>
    <row r="93" spans="2:88">
      <c r="CH93" s="53"/>
      <c r="CI93" s="53"/>
      <c r="CJ93" s="53"/>
    </row>
    <row r="94" spans="2:88">
      <c r="CH94" s="53"/>
      <c r="CI94" s="53"/>
      <c r="CJ94" s="53"/>
    </row>
    <row r="95" spans="2:88">
      <c r="CH95" s="53"/>
      <c r="CI95" s="53"/>
      <c r="CJ95" s="53"/>
    </row>
    <row r="96" spans="2:88">
      <c r="CH96" s="53"/>
      <c r="CI96" s="53"/>
      <c r="CJ96" s="53"/>
    </row>
    <row r="97" spans="86:88">
      <c r="CH97" s="53"/>
      <c r="CI97" s="53"/>
      <c r="CJ97" s="53"/>
    </row>
    <row r="98" spans="86:88">
      <c r="CH98" s="53"/>
      <c r="CI98" s="53"/>
      <c r="CJ98" s="53"/>
    </row>
    <row r="99" spans="86:88">
      <c r="CH99" s="53"/>
      <c r="CI99" s="53"/>
      <c r="CJ99" s="53"/>
    </row>
    <row r="100" spans="86:88">
      <c r="CH100" s="53"/>
      <c r="CI100" s="53"/>
      <c r="CJ100" s="53"/>
    </row>
    <row r="101" spans="86:88">
      <c r="CH101" s="53"/>
      <c r="CI101" s="53"/>
      <c r="CJ101" s="53"/>
    </row>
    <row r="102" spans="86:88">
      <c r="CH102" s="53"/>
      <c r="CI102" s="53"/>
      <c r="CJ102" s="53"/>
    </row>
    <row r="103" spans="86:88">
      <c r="CH103" s="53"/>
      <c r="CI103" s="53"/>
      <c r="CJ103" s="53"/>
    </row>
    <row r="104" spans="86:88">
      <c r="CH104" s="53"/>
      <c r="CI104" s="53"/>
      <c r="CJ104" s="53"/>
    </row>
    <row r="105" spans="86:88">
      <c r="CH105" s="53"/>
      <c r="CI105" s="53"/>
      <c r="CJ105" s="53"/>
    </row>
    <row r="106" spans="86:88">
      <c r="CH106" s="53"/>
      <c r="CI106" s="53"/>
      <c r="CJ106" s="53"/>
    </row>
    <row r="107" spans="86:88">
      <c r="CH107" s="53"/>
      <c r="CI107" s="53"/>
      <c r="CJ107" s="53"/>
    </row>
    <row r="108" spans="86:88">
      <c r="CH108" s="53"/>
      <c r="CI108" s="53"/>
      <c r="CJ108" s="53"/>
    </row>
    <row r="109" spans="86:88">
      <c r="CH109" s="53"/>
      <c r="CI109" s="53"/>
      <c r="CJ109" s="53"/>
    </row>
    <row r="110" spans="86:88">
      <c r="CH110" s="53"/>
      <c r="CI110" s="53"/>
      <c r="CJ110" s="53"/>
    </row>
    <row r="111" spans="86:88">
      <c r="CH111" s="53"/>
      <c r="CI111" s="53"/>
      <c r="CJ111" s="53"/>
    </row>
    <row r="112" spans="86:88">
      <c r="CH112" s="53"/>
      <c r="CI112" s="53"/>
      <c r="CJ112" s="53"/>
    </row>
    <row r="113" spans="86:88">
      <c r="CH113" s="53"/>
      <c r="CI113" s="53"/>
      <c r="CJ113" s="53"/>
    </row>
    <row r="114" spans="86:88">
      <c r="CH114" s="53"/>
      <c r="CI114" s="53"/>
      <c r="CJ114" s="53"/>
    </row>
    <row r="115" spans="86:88">
      <c r="CH115" s="53"/>
      <c r="CI115" s="53"/>
      <c r="CJ115" s="53"/>
    </row>
    <row r="116" spans="86:88">
      <c r="CH116" s="53"/>
      <c r="CI116" s="53"/>
      <c r="CJ116" s="53"/>
    </row>
    <row r="117" spans="86:88">
      <c r="CH117" s="53"/>
      <c r="CI117" s="53"/>
      <c r="CJ117" s="53"/>
    </row>
    <row r="118" spans="86:88">
      <c r="CH118" s="53"/>
      <c r="CI118" s="53"/>
      <c r="CJ118" s="53"/>
    </row>
    <row r="119" spans="86:88">
      <c r="CH119" s="53"/>
      <c r="CI119" s="53"/>
      <c r="CJ119" s="53"/>
    </row>
    <row r="120" spans="86:88">
      <c r="CH120" s="53"/>
      <c r="CI120" s="53"/>
      <c r="CJ120" s="53"/>
    </row>
    <row r="121" spans="86:88">
      <c r="CH121" s="53"/>
      <c r="CI121" s="53"/>
      <c r="CJ121" s="53"/>
    </row>
    <row r="122" spans="86:88">
      <c r="CH122" s="53"/>
      <c r="CI122" s="53"/>
      <c r="CJ122" s="53"/>
    </row>
    <row r="123" spans="86:88">
      <c r="CH123" s="53"/>
      <c r="CI123" s="53"/>
      <c r="CJ123" s="53"/>
    </row>
    <row r="124" spans="86:88">
      <c r="CH124" s="53"/>
      <c r="CI124" s="53"/>
      <c r="CJ124" s="53"/>
    </row>
    <row r="125" spans="86:88">
      <c r="CH125" s="53"/>
      <c r="CI125" s="53"/>
      <c r="CJ125" s="53"/>
    </row>
    <row r="126" spans="86:88">
      <c r="CH126" s="53"/>
      <c r="CI126" s="53"/>
      <c r="CJ126" s="53"/>
    </row>
    <row r="127" spans="86:88">
      <c r="CH127" s="53"/>
      <c r="CI127" s="53"/>
      <c r="CJ127" s="53"/>
    </row>
    <row r="128" spans="86:88">
      <c r="CH128" s="53"/>
      <c r="CI128" s="53"/>
      <c r="CJ128" s="53"/>
    </row>
    <row r="129" spans="86:88">
      <c r="CH129" s="53"/>
      <c r="CI129" s="53"/>
      <c r="CJ129" s="53"/>
    </row>
    <row r="130" spans="86:88">
      <c r="CH130" s="53"/>
      <c r="CI130" s="53"/>
      <c r="CJ130" s="53"/>
    </row>
    <row r="131" spans="86:88">
      <c r="CH131" s="53"/>
      <c r="CI131" s="53"/>
      <c r="CJ131" s="53"/>
    </row>
    <row r="132" spans="86:88">
      <c r="CH132" s="53"/>
      <c r="CI132" s="53"/>
      <c r="CJ132" s="53"/>
    </row>
    <row r="133" spans="86:88">
      <c r="CH133" s="53"/>
      <c r="CI133" s="53"/>
      <c r="CJ133" s="53"/>
    </row>
    <row r="134" spans="86:88">
      <c r="CH134" s="53"/>
      <c r="CI134" s="53"/>
      <c r="CJ134" s="53"/>
    </row>
    <row r="135" spans="86:88">
      <c r="CH135" s="53"/>
      <c r="CI135" s="53"/>
      <c r="CJ135" s="53"/>
    </row>
    <row r="136" spans="86:88">
      <c r="CH136" s="53"/>
      <c r="CI136" s="53"/>
      <c r="CJ136" s="53"/>
    </row>
    <row r="137" spans="86:88">
      <c r="CH137" s="53"/>
      <c r="CI137" s="53"/>
      <c r="CJ137" s="53"/>
    </row>
    <row r="138" spans="86:88">
      <c r="CH138" s="53"/>
      <c r="CI138" s="53"/>
      <c r="CJ138" s="53"/>
    </row>
    <row r="139" spans="86:88">
      <c r="CH139" s="53"/>
      <c r="CI139" s="53"/>
      <c r="CJ139" s="53"/>
    </row>
    <row r="140" spans="86:88">
      <c r="CH140" s="53"/>
      <c r="CI140" s="53"/>
      <c r="CJ140" s="53"/>
    </row>
    <row r="141" spans="86:88">
      <c r="CH141" s="53"/>
      <c r="CI141" s="53"/>
      <c r="CJ141" s="53"/>
    </row>
    <row r="142" spans="86:88">
      <c r="CH142" s="53"/>
      <c r="CI142" s="53"/>
      <c r="CJ142" s="53"/>
    </row>
    <row r="143" spans="86:88">
      <c r="CH143" s="53"/>
      <c r="CI143" s="53"/>
      <c r="CJ143" s="53"/>
    </row>
    <row r="144" spans="86:88">
      <c r="CH144" s="53"/>
      <c r="CI144" s="53"/>
      <c r="CJ144" s="53"/>
    </row>
    <row r="145" spans="86:88">
      <c r="CH145" s="53"/>
      <c r="CI145" s="53"/>
      <c r="CJ145" s="53"/>
    </row>
    <row r="146" spans="86:88">
      <c r="CH146" s="53"/>
      <c r="CI146" s="53"/>
      <c r="CJ146" s="53"/>
    </row>
    <row r="147" spans="86:88">
      <c r="CH147" s="53"/>
      <c r="CI147" s="53"/>
      <c r="CJ147" s="53"/>
    </row>
    <row r="148" spans="86:88">
      <c r="CH148" s="53"/>
      <c r="CI148" s="53"/>
      <c r="CJ148" s="53"/>
    </row>
    <row r="149" spans="86:88">
      <c r="CH149" s="53"/>
      <c r="CI149" s="53"/>
      <c r="CJ149" s="53"/>
    </row>
    <row r="150" spans="86:88">
      <c r="CH150" s="53"/>
      <c r="CI150" s="53"/>
      <c r="CJ150" s="53"/>
    </row>
    <row r="151" spans="86:88">
      <c r="CH151" s="53"/>
      <c r="CI151" s="53"/>
      <c r="CJ151" s="53"/>
    </row>
    <row r="152" spans="86:88">
      <c r="CH152" s="53"/>
      <c r="CI152" s="53"/>
      <c r="CJ152" s="53"/>
    </row>
    <row r="153" spans="86:88">
      <c r="CH153" s="53"/>
      <c r="CI153" s="53"/>
      <c r="CJ153" s="53"/>
    </row>
    <row r="154" spans="86:88">
      <c r="CH154" s="53"/>
      <c r="CI154" s="53"/>
      <c r="CJ154" s="53"/>
    </row>
    <row r="155" spans="86:88">
      <c r="CH155" s="53"/>
      <c r="CI155" s="53"/>
      <c r="CJ155" s="53"/>
    </row>
    <row r="156" spans="86:88">
      <c r="CH156" s="53"/>
      <c r="CI156" s="53"/>
      <c r="CJ156" s="53"/>
    </row>
    <row r="157" spans="86:88">
      <c r="CH157" s="53"/>
      <c r="CI157" s="53"/>
      <c r="CJ157" s="53"/>
    </row>
    <row r="158" spans="86:88">
      <c r="CH158" s="53"/>
      <c r="CI158" s="53"/>
      <c r="CJ158" s="53"/>
    </row>
    <row r="159" spans="86:88">
      <c r="CH159" s="53"/>
      <c r="CI159" s="53"/>
      <c r="CJ159" s="53"/>
    </row>
    <row r="160" spans="86:88">
      <c r="CH160" s="53"/>
      <c r="CI160" s="53"/>
      <c r="CJ160" s="53"/>
    </row>
    <row r="161" spans="86:88">
      <c r="CH161" s="53"/>
      <c r="CI161" s="53"/>
      <c r="CJ161" s="53"/>
    </row>
    <row r="162" spans="86:88">
      <c r="CH162" s="53"/>
      <c r="CI162" s="53"/>
      <c r="CJ162" s="53"/>
    </row>
    <row r="163" spans="86:88">
      <c r="CH163" s="53"/>
      <c r="CI163" s="53"/>
      <c r="CJ163" s="53"/>
    </row>
    <row r="164" spans="86:88">
      <c r="CH164" s="53"/>
      <c r="CI164" s="53"/>
      <c r="CJ164" s="53"/>
    </row>
    <row r="165" spans="86:88">
      <c r="CH165" s="53"/>
      <c r="CI165" s="53"/>
      <c r="CJ165" s="53"/>
    </row>
    <row r="166" spans="86:88">
      <c r="CH166" s="53"/>
      <c r="CI166" s="53"/>
      <c r="CJ166" s="53"/>
    </row>
    <row r="167" spans="86:88">
      <c r="CH167" s="53"/>
      <c r="CI167" s="53"/>
      <c r="CJ167" s="53"/>
    </row>
    <row r="168" spans="86:88">
      <c r="CH168" s="53"/>
      <c r="CI168" s="53"/>
      <c r="CJ168" s="53"/>
    </row>
    <row r="169" spans="86:88">
      <c r="CH169" s="53"/>
      <c r="CI169" s="53"/>
      <c r="CJ169" s="53"/>
    </row>
    <row r="170" spans="86:88">
      <c r="CH170" s="53"/>
      <c r="CI170" s="53"/>
      <c r="CJ170" s="53"/>
    </row>
    <row r="171" spans="86:88">
      <c r="CH171" s="53"/>
      <c r="CI171" s="53"/>
      <c r="CJ171" s="53"/>
    </row>
    <row r="172" spans="86:88">
      <c r="CH172" s="53"/>
      <c r="CI172" s="53"/>
      <c r="CJ172" s="53"/>
    </row>
    <row r="173" spans="86:88">
      <c r="CH173" s="53"/>
      <c r="CI173" s="53"/>
      <c r="CJ173" s="53"/>
    </row>
    <row r="174" spans="86:88">
      <c r="CH174" s="53"/>
      <c r="CI174" s="53"/>
      <c r="CJ174" s="53"/>
    </row>
    <row r="175" spans="86:88">
      <c r="CH175" s="53"/>
      <c r="CI175" s="53"/>
      <c r="CJ175" s="53"/>
    </row>
    <row r="176" spans="86:88">
      <c r="CH176" s="53"/>
      <c r="CI176" s="53"/>
      <c r="CJ176" s="53"/>
    </row>
    <row r="177" spans="86:88">
      <c r="CH177" s="53"/>
      <c r="CI177" s="53"/>
      <c r="CJ177" s="53"/>
    </row>
    <row r="178" spans="86:88">
      <c r="CH178" s="53"/>
      <c r="CI178" s="53"/>
      <c r="CJ178" s="53"/>
    </row>
    <row r="179" spans="86:88">
      <c r="CH179" s="53"/>
      <c r="CI179" s="53"/>
      <c r="CJ179" s="53"/>
    </row>
    <row r="180" spans="86:88">
      <c r="CH180" s="53"/>
      <c r="CI180" s="53"/>
      <c r="CJ180" s="53"/>
    </row>
    <row r="181" spans="86:88">
      <c r="CH181" s="53"/>
      <c r="CI181" s="53"/>
      <c r="CJ181" s="53"/>
    </row>
    <row r="182" spans="86:88">
      <c r="CH182" s="53"/>
      <c r="CI182" s="53"/>
      <c r="CJ182" s="53"/>
    </row>
    <row r="183" spans="86:88">
      <c r="CH183" s="53"/>
      <c r="CI183" s="53"/>
      <c r="CJ183" s="53"/>
    </row>
    <row r="184" spans="86:88">
      <c r="CH184" s="53"/>
      <c r="CI184" s="53"/>
      <c r="CJ184" s="53"/>
    </row>
    <row r="185" spans="86:88">
      <c r="CH185" s="53"/>
      <c r="CI185" s="53"/>
      <c r="CJ185" s="53"/>
    </row>
    <row r="186" spans="86:88">
      <c r="CH186" s="53"/>
      <c r="CI186" s="53"/>
      <c r="CJ186" s="53"/>
    </row>
    <row r="187" spans="86:88">
      <c r="CH187" s="53"/>
      <c r="CI187" s="53"/>
      <c r="CJ187" s="53"/>
    </row>
    <row r="188" spans="86:88">
      <c r="CH188" s="53"/>
      <c r="CI188" s="53"/>
      <c r="CJ188" s="53"/>
    </row>
    <row r="189" spans="86:88">
      <c r="CH189" s="53"/>
      <c r="CI189" s="53"/>
      <c r="CJ189" s="53"/>
    </row>
    <row r="190" spans="86:88">
      <c r="CH190" s="53"/>
      <c r="CI190" s="53"/>
      <c r="CJ190" s="53"/>
    </row>
    <row r="191" spans="86:88">
      <c r="CH191" s="53"/>
      <c r="CI191" s="53"/>
      <c r="CJ191" s="53"/>
    </row>
    <row r="192" spans="86:88">
      <c r="CH192" s="53"/>
      <c r="CI192" s="53"/>
      <c r="CJ192" s="53"/>
    </row>
    <row r="193" spans="86:88">
      <c r="CH193" s="53"/>
      <c r="CI193" s="53"/>
      <c r="CJ193" s="53"/>
    </row>
    <row r="194" spans="86:88">
      <c r="CH194" s="53"/>
      <c r="CI194" s="53"/>
      <c r="CJ194" s="53"/>
    </row>
    <row r="195" spans="86:88">
      <c r="CH195" s="53"/>
      <c r="CI195" s="53"/>
      <c r="CJ195" s="53"/>
    </row>
    <row r="196" spans="86:88">
      <c r="CH196" s="53"/>
      <c r="CI196" s="53"/>
      <c r="CJ196" s="53"/>
    </row>
    <row r="197" spans="86:88">
      <c r="CH197" s="53"/>
      <c r="CI197" s="53"/>
      <c r="CJ197" s="53"/>
    </row>
    <row r="198" spans="86:88">
      <c r="CH198" s="53"/>
      <c r="CI198" s="53"/>
      <c r="CJ198" s="53"/>
    </row>
    <row r="199" spans="86:88">
      <c r="CH199" s="53"/>
      <c r="CI199" s="53"/>
      <c r="CJ199" s="53"/>
    </row>
    <row r="200" spans="86:88">
      <c r="CH200" s="53"/>
      <c r="CI200" s="53"/>
      <c r="CJ200" s="53"/>
    </row>
    <row r="201" spans="86:88">
      <c r="CH201" s="53"/>
      <c r="CI201" s="53"/>
      <c r="CJ201" s="53"/>
    </row>
    <row r="202" spans="86:88">
      <c r="CH202" s="53"/>
      <c r="CI202" s="53"/>
      <c r="CJ202" s="53"/>
    </row>
    <row r="203" spans="86:88">
      <c r="CH203" s="53"/>
      <c r="CI203" s="53"/>
      <c r="CJ203" s="53"/>
    </row>
    <row r="204" spans="86:88">
      <c r="CH204" s="53"/>
      <c r="CI204" s="53"/>
      <c r="CJ204" s="53"/>
    </row>
    <row r="205" spans="86:88">
      <c r="CH205" s="53"/>
      <c r="CI205" s="53"/>
      <c r="CJ205" s="53"/>
    </row>
    <row r="206" spans="86:88">
      <c r="CH206" s="53"/>
      <c r="CI206" s="53"/>
      <c r="CJ206" s="53"/>
    </row>
    <row r="207" spans="86:88">
      <c r="CH207" s="53"/>
      <c r="CI207" s="53"/>
      <c r="CJ207" s="53"/>
    </row>
    <row r="208" spans="86:88">
      <c r="CH208" s="53"/>
      <c r="CI208" s="53"/>
      <c r="CJ208" s="53"/>
    </row>
    <row r="209" spans="86:88">
      <c r="CH209" s="53"/>
      <c r="CI209" s="53"/>
      <c r="CJ209" s="53"/>
    </row>
    <row r="210" spans="86:88">
      <c r="CH210" s="53"/>
      <c r="CI210" s="53"/>
      <c r="CJ210" s="53"/>
    </row>
    <row r="211" spans="86:88">
      <c r="CH211" s="53"/>
      <c r="CI211" s="53"/>
      <c r="CJ211" s="53"/>
    </row>
    <row r="212" spans="86:88">
      <c r="CH212" s="53"/>
      <c r="CI212" s="53"/>
      <c r="CJ212" s="53"/>
    </row>
    <row r="213" spans="86:88">
      <c r="CH213" s="53"/>
      <c r="CI213" s="53"/>
      <c r="CJ213" s="53"/>
    </row>
    <row r="214" spans="86:88">
      <c r="CH214" s="53"/>
      <c r="CI214" s="53"/>
      <c r="CJ214" s="53"/>
    </row>
    <row r="215" spans="86:88">
      <c r="CH215" s="53"/>
      <c r="CI215" s="53"/>
      <c r="CJ215" s="53"/>
    </row>
    <row r="216" spans="86:88">
      <c r="CH216" s="53"/>
      <c r="CI216" s="53"/>
      <c r="CJ216" s="53"/>
    </row>
    <row r="217" spans="86:88">
      <c r="CH217" s="53"/>
      <c r="CI217" s="53"/>
      <c r="CJ217" s="53"/>
    </row>
    <row r="218" spans="86:88">
      <c r="CH218" s="53"/>
      <c r="CI218" s="53"/>
      <c r="CJ218" s="53"/>
    </row>
    <row r="219" spans="86:88">
      <c r="CH219" s="53"/>
      <c r="CI219" s="53"/>
      <c r="CJ219" s="53"/>
    </row>
    <row r="220" spans="86:88">
      <c r="CH220" s="53"/>
      <c r="CI220" s="53"/>
      <c r="CJ220" s="53"/>
    </row>
    <row r="221" spans="86:88">
      <c r="CH221" s="53"/>
      <c r="CI221" s="53"/>
      <c r="CJ221" s="53"/>
    </row>
    <row r="222" spans="86:88">
      <c r="CH222" s="53"/>
      <c r="CI222" s="53"/>
      <c r="CJ222" s="53"/>
    </row>
    <row r="223" spans="86:88">
      <c r="CH223" s="53"/>
      <c r="CI223" s="53"/>
      <c r="CJ223" s="53"/>
    </row>
    <row r="224" spans="86:88">
      <c r="CH224" s="53"/>
      <c r="CI224" s="53"/>
      <c r="CJ224" s="53"/>
    </row>
    <row r="225" spans="86:88">
      <c r="CH225" s="53"/>
      <c r="CI225" s="53"/>
      <c r="CJ225" s="53"/>
    </row>
    <row r="226" spans="86:88">
      <c r="CH226" s="53"/>
      <c r="CI226" s="53"/>
      <c r="CJ226" s="53"/>
    </row>
    <row r="227" spans="86:88">
      <c r="CH227" s="53"/>
      <c r="CI227" s="53"/>
      <c r="CJ227" s="53"/>
    </row>
    <row r="228" spans="86:88">
      <c r="CH228" s="53"/>
      <c r="CI228" s="53"/>
      <c r="CJ228" s="53"/>
    </row>
    <row r="229" spans="86:88">
      <c r="CH229" s="53"/>
      <c r="CI229" s="53"/>
      <c r="CJ229" s="53"/>
    </row>
    <row r="230" spans="86:88">
      <c r="CH230" s="53"/>
      <c r="CI230" s="53"/>
      <c r="CJ230" s="53"/>
    </row>
    <row r="231" spans="86:88">
      <c r="CH231" s="53"/>
      <c r="CI231" s="53"/>
      <c r="CJ231" s="53"/>
    </row>
    <row r="232" spans="86:88">
      <c r="CH232" s="53"/>
      <c r="CI232" s="53"/>
      <c r="CJ232" s="53"/>
    </row>
    <row r="233" spans="86:88">
      <c r="CH233" s="53"/>
      <c r="CI233" s="53"/>
      <c r="CJ233" s="53"/>
    </row>
    <row r="234" spans="86:88">
      <c r="CH234" s="53"/>
      <c r="CI234" s="53"/>
      <c r="CJ234" s="53"/>
    </row>
    <row r="235" spans="86:88">
      <c r="CH235" s="53"/>
      <c r="CI235" s="53"/>
      <c r="CJ235" s="53"/>
    </row>
    <row r="236" spans="86:88">
      <c r="CH236" s="53"/>
      <c r="CI236" s="53"/>
      <c r="CJ236" s="53"/>
    </row>
    <row r="237" spans="86:88">
      <c r="CH237" s="53"/>
      <c r="CI237" s="53"/>
      <c r="CJ237" s="53"/>
    </row>
    <row r="238" spans="86:88">
      <c r="CH238" s="53"/>
      <c r="CI238" s="53"/>
      <c r="CJ238" s="53"/>
    </row>
    <row r="239" spans="86:88">
      <c r="CH239" s="53"/>
      <c r="CI239" s="53"/>
      <c r="CJ239" s="53"/>
    </row>
    <row r="240" spans="86:88">
      <c r="CH240" s="53"/>
      <c r="CI240" s="53"/>
      <c r="CJ240" s="53"/>
    </row>
    <row r="241" spans="86:88">
      <c r="CH241" s="53"/>
      <c r="CI241" s="53"/>
      <c r="CJ241" s="53"/>
    </row>
    <row r="242" spans="86:88">
      <c r="CH242" s="53"/>
      <c r="CI242" s="53"/>
      <c r="CJ242" s="53"/>
    </row>
    <row r="243" spans="86:88">
      <c r="CH243" s="53"/>
      <c r="CI243" s="53"/>
      <c r="CJ243" s="53"/>
    </row>
    <row r="244" spans="86:88">
      <c r="CH244" s="53"/>
      <c r="CI244" s="53"/>
      <c r="CJ244" s="53"/>
    </row>
    <row r="245" spans="86:88">
      <c r="CH245" s="53"/>
      <c r="CI245" s="53"/>
      <c r="CJ245" s="53"/>
    </row>
    <row r="246" spans="86:88">
      <c r="CH246" s="53"/>
      <c r="CI246" s="53"/>
      <c r="CJ246" s="53"/>
    </row>
    <row r="247" spans="86:88">
      <c r="CH247" s="53"/>
      <c r="CI247" s="53"/>
      <c r="CJ247" s="53"/>
    </row>
    <row r="248" spans="86:88">
      <c r="CH248" s="53"/>
      <c r="CI248" s="53"/>
      <c r="CJ248" s="53"/>
    </row>
    <row r="249" spans="86:88">
      <c r="CH249" s="53"/>
      <c r="CI249" s="53"/>
      <c r="CJ249" s="53"/>
    </row>
    <row r="250" spans="86:88">
      <c r="CH250" s="53"/>
      <c r="CI250" s="53"/>
      <c r="CJ250" s="53"/>
    </row>
    <row r="251" spans="86:88">
      <c r="CH251" s="53"/>
      <c r="CI251" s="53"/>
      <c r="CJ251" s="53"/>
    </row>
    <row r="252" spans="86:88">
      <c r="CH252" s="53"/>
      <c r="CI252" s="53"/>
      <c r="CJ252" s="53"/>
    </row>
    <row r="253" spans="86:88">
      <c r="CH253" s="53"/>
      <c r="CI253" s="53"/>
      <c r="CJ253" s="53"/>
    </row>
    <row r="254" spans="86:88">
      <c r="CH254" s="53"/>
      <c r="CI254" s="53"/>
      <c r="CJ254" s="53"/>
    </row>
    <row r="255" spans="86:88">
      <c r="CH255" s="53"/>
      <c r="CI255" s="53"/>
      <c r="CJ255" s="53"/>
    </row>
    <row r="256" spans="86:88">
      <c r="CH256" s="53"/>
      <c r="CI256" s="53"/>
      <c r="CJ256" s="53"/>
    </row>
    <row r="257" spans="86:88">
      <c r="CH257" s="53"/>
      <c r="CI257" s="53"/>
      <c r="CJ257" s="53"/>
    </row>
    <row r="258" spans="86:88">
      <c r="CH258" s="53"/>
      <c r="CI258" s="53"/>
      <c r="CJ258" s="53"/>
    </row>
    <row r="259" spans="86:88">
      <c r="CH259" s="53"/>
      <c r="CI259" s="53"/>
      <c r="CJ259" s="53"/>
    </row>
    <row r="260" spans="86:88">
      <c r="CH260" s="53"/>
      <c r="CI260" s="53"/>
      <c r="CJ260" s="53"/>
    </row>
    <row r="261" spans="86:88">
      <c r="CH261" s="53"/>
      <c r="CI261" s="53"/>
      <c r="CJ261" s="53"/>
    </row>
    <row r="262" spans="86:88">
      <c r="CH262" s="53"/>
      <c r="CI262" s="53"/>
      <c r="CJ262" s="53"/>
    </row>
    <row r="263" spans="86:88">
      <c r="CH263" s="53"/>
      <c r="CI263" s="53"/>
      <c r="CJ263" s="53"/>
    </row>
    <row r="264" spans="86:88">
      <c r="CH264" s="53"/>
      <c r="CI264" s="53"/>
      <c r="CJ264" s="53"/>
    </row>
    <row r="265" spans="86:88">
      <c r="CH265" s="53"/>
      <c r="CI265" s="53"/>
      <c r="CJ265" s="53"/>
    </row>
    <row r="266" spans="86:88">
      <c r="CH266" s="53"/>
      <c r="CI266" s="53"/>
      <c r="CJ266" s="53"/>
    </row>
    <row r="267" spans="86:88">
      <c r="CH267" s="53"/>
      <c r="CI267" s="53"/>
      <c r="CJ267" s="53"/>
    </row>
    <row r="268" spans="86:88">
      <c r="CH268" s="53"/>
      <c r="CI268" s="53"/>
      <c r="CJ268" s="53"/>
    </row>
    <row r="269" spans="86:88">
      <c r="CH269" s="53"/>
      <c r="CI269" s="53"/>
      <c r="CJ269" s="53"/>
    </row>
    <row r="270" spans="86:88">
      <c r="CH270" s="53"/>
      <c r="CI270" s="53"/>
      <c r="CJ270" s="53"/>
    </row>
    <row r="271" spans="86:88">
      <c r="CH271" s="53"/>
      <c r="CI271" s="53"/>
      <c r="CJ271" s="53"/>
    </row>
    <row r="272" spans="86:88">
      <c r="CH272" s="53"/>
      <c r="CI272" s="53"/>
      <c r="CJ272" s="53"/>
    </row>
    <row r="273" spans="86:88">
      <c r="CH273" s="53"/>
      <c r="CI273" s="53"/>
      <c r="CJ273" s="53"/>
    </row>
    <row r="274" spans="86:88">
      <c r="CH274" s="53"/>
      <c r="CI274" s="53"/>
      <c r="CJ274" s="53"/>
    </row>
    <row r="275" spans="86:88">
      <c r="CH275" s="53"/>
      <c r="CI275" s="53"/>
      <c r="CJ275" s="53"/>
    </row>
    <row r="276" spans="86:88">
      <c r="CH276" s="53"/>
      <c r="CI276" s="53"/>
      <c r="CJ276" s="53"/>
    </row>
    <row r="277" spans="86:88">
      <c r="CH277" s="53"/>
      <c r="CI277" s="53"/>
      <c r="CJ277" s="53"/>
    </row>
    <row r="278" spans="86:88">
      <c r="CH278" s="53"/>
      <c r="CI278" s="53"/>
      <c r="CJ278" s="53"/>
    </row>
    <row r="279" spans="86:88">
      <c r="CH279" s="53"/>
      <c r="CI279" s="53"/>
      <c r="CJ279" s="53"/>
    </row>
    <row r="280" spans="86:88">
      <c r="CH280" s="53"/>
      <c r="CI280" s="53"/>
      <c r="CJ280" s="53"/>
    </row>
    <row r="281" spans="86:88">
      <c r="CH281" s="53"/>
      <c r="CI281" s="53"/>
      <c r="CJ281" s="53"/>
    </row>
    <row r="282" spans="86:88">
      <c r="CH282" s="53"/>
      <c r="CI282" s="53"/>
      <c r="CJ282" s="53"/>
    </row>
    <row r="283" spans="86:88">
      <c r="CH283" s="53"/>
      <c r="CI283" s="53"/>
      <c r="CJ283" s="53"/>
    </row>
    <row r="284" spans="86:88">
      <c r="CH284" s="53"/>
      <c r="CI284" s="53"/>
      <c r="CJ284" s="53"/>
    </row>
    <row r="285" spans="86:88">
      <c r="CH285" s="53"/>
      <c r="CI285" s="53"/>
      <c r="CJ285" s="53"/>
    </row>
    <row r="286" spans="86:88">
      <c r="CH286" s="53"/>
      <c r="CI286" s="53"/>
      <c r="CJ286" s="53"/>
    </row>
    <row r="287" spans="86:88">
      <c r="CH287" s="53"/>
      <c r="CI287" s="53"/>
      <c r="CJ287" s="53"/>
    </row>
    <row r="288" spans="86:88">
      <c r="CH288" s="53"/>
      <c r="CI288" s="53"/>
      <c r="CJ288" s="53"/>
    </row>
    <row r="289" spans="86:88">
      <c r="CH289" s="53"/>
      <c r="CI289" s="53"/>
      <c r="CJ289" s="53"/>
    </row>
    <row r="290" spans="86:88">
      <c r="CH290" s="53"/>
      <c r="CI290" s="53"/>
      <c r="CJ290" s="53"/>
    </row>
    <row r="291" spans="86:88">
      <c r="CH291" s="53"/>
      <c r="CI291" s="53"/>
      <c r="CJ291" s="53"/>
    </row>
    <row r="292" spans="86:88">
      <c r="CH292" s="53"/>
      <c r="CI292" s="53"/>
      <c r="CJ292" s="53"/>
    </row>
    <row r="293" spans="86:88">
      <c r="CH293" s="53"/>
      <c r="CI293" s="53"/>
      <c r="CJ293" s="53"/>
    </row>
    <row r="294" spans="86:88">
      <c r="CH294" s="53"/>
      <c r="CI294" s="53"/>
      <c r="CJ294" s="53"/>
    </row>
    <row r="295" spans="86:88">
      <c r="CH295" s="53"/>
      <c r="CI295" s="53"/>
      <c r="CJ295" s="53"/>
    </row>
    <row r="296" spans="86:88">
      <c r="CH296" s="53"/>
      <c r="CI296" s="53"/>
      <c r="CJ296" s="53"/>
    </row>
    <row r="297" spans="86:88">
      <c r="CH297" s="53"/>
      <c r="CI297" s="53"/>
      <c r="CJ297" s="53"/>
    </row>
    <row r="298" spans="86:88">
      <c r="CH298" s="53"/>
      <c r="CI298" s="53"/>
      <c r="CJ298" s="53"/>
    </row>
    <row r="299" spans="86:88">
      <c r="CH299" s="53"/>
      <c r="CI299" s="53"/>
      <c r="CJ299" s="53"/>
    </row>
    <row r="300" spans="86:88">
      <c r="CH300" s="53"/>
      <c r="CI300" s="53"/>
      <c r="CJ300" s="53"/>
    </row>
    <row r="301" spans="86:88">
      <c r="CH301" s="53"/>
      <c r="CI301" s="53"/>
      <c r="CJ301" s="53"/>
    </row>
    <row r="302" spans="86:88">
      <c r="CH302" s="53"/>
      <c r="CI302" s="53"/>
      <c r="CJ302" s="53"/>
    </row>
    <row r="303" spans="86:88">
      <c r="CH303" s="53"/>
      <c r="CI303" s="53"/>
      <c r="CJ303" s="53"/>
    </row>
    <row r="304" spans="86:88">
      <c r="CH304" s="53"/>
      <c r="CI304" s="53"/>
      <c r="CJ304" s="53"/>
    </row>
    <row r="305" spans="86:88">
      <c r="CH305" s="53"/>
      <c r="CI305" s="53"/>
      <c r="CJ305" s="53"/>
    </row>
    <row r="306" spans="86:88">
      <c r="CH306" s="53"/>
      <c r="CI306" s="53"/>
      <c r="CJ306" s="53"/>
    </row>
    <row r="307" spans="86:88">
      <c r="CH307" s="53"/>
      <c r="CI307" s="53"/>
      <c r="CJ307" s="53"/>
    </row>
    <row r="308" spans="86:88">
      <c r="CH308" s="53"/>
      <c r="CI308" s="53"/>
      <c r="CJ308" s="53"/>
    </row>
    <row r="309" spans="86:88">
      <c r="CH309" s="53"/>
      <c r="CI309" s="53"/>
      <c r="CJ309" s="53"/>
    </row>
    <row r="310" spans="86:88">
      <c r="CH310" s="53"/>
      <c r="CI310" s="53"/>
      <c r="CJ310" s="53"/>
    </row>
    <row r="311" spans="86:88">
      <c r="CH311" s="53"/>
      <c r="CI311" s="53"/>
      <c r="CJ311" s="53"/>
    </row>
    <row r="312" spans="86:88">
      <c r="CH312" s="53"/>
      <c r="CI312" s="53"/>
      <c r="CJ312" s="53"/>
    </row>
    <row r="313" spans="86:88">
      <c r="CH313" s="53"/>
      <c r="CI313" s="53"/>
      <c r="CJ313" s="53"/>
    </row>
    <row r="314" spans="86:88">
      <c r="CH314" s="53"/>
      <c r="CI314" s="53"/>
      <c r="CJ314" s="53"/>
    </row>
    <row r="315" spans="86:88">
      <c r="CH315" s="53"/>
      <c r="CI315" s="53"/>
      <c r="CJ315" s="53"/>
    </row>
    <row r="316" spans="86:88">
      <c r="CH316" s="53"/>
      <c r="CI316" s="53"/>
      <c r="CJ316" s="53"/>
    </row>
    <row r="317" spans="86:88">
      <c r="CH317" s="53"/>
      <c r="CI317" s="53"/>
      <c r="CJ317" s="53"/>
    </row>
    <row r="318" spans="86:88">
      <c r="CH318" s="53"/>
      <c r="CI318" s="53"/>
      <c r="CJ318" s="53"/>
    </row>
    <row r="319" spans="86:88">
      <c r="CH319" s="53"/>
      <c r="CI319" s="53"/>
      <c r="CJ319" s="53"/>
    </row>
    <row r="320" spans="86:88">
      <c r="CH320" s="53"/>
      <c r="CI320" s="53"/>
      <c r="CJ320" s="53"/>
    </row>
    <row r="321" spans="86:88">
      <c r="CH321" s="53"/>
      <c r="CI321" s="53"/>
      <c r="CJ321" s="53"/>
    </row>
    <row r="322" spans="86:88">
      <c r="CH322" s="53"/>
      <c r="CI322" s="53"/>
      <c r="CJ322" s="53"/>
    </row>
    <row r="323" spans="86:88">
      <c r="CH323" s="53"/>
      <c r="CI323" s="53"/>
      <c r="CJ323" s="53"/>
    </row>
    <row r="324" spans="86:88">
      <c r="CH324" s="53"/>
      <c r="CI324" s="53"/>
      <c r="CJ324" s="53"/>
    </row>
    <row r="325" spans="86:88">
      <c r="CH325" s="53"/>
      <c r="CI325" s="53"/>
      <c r="CJ325" s="53"/>
    </row>
    <row r="326" spans="86:88">
      <c r="CH326" s="53"/>
      <c r="CI326" s="53"/>
      <c r="CJ326" s="53"/>
    </row>
    <row r="327" spans="86:88">
      <c r="CH327" s="53"/>
      <c r="CI327" s="53"/>
      <c r="CJ327" s="53"/>
    </row>
    <row r="328" spans="86:88">
      <c r="CH328" s="53"/>
      <c r="CI328" s="53"/>
      <c r="CJ328" s="53"/>
    </row>
    <row r="329" spans="86:88">
      <c r="CH329" s="53"/>
      <c r="CI329" s="53"/>
      <c r="CJ329" s="53"/>
    </row>
    <row r="330" spans="86:88">
      <c r="CH330" s="53"/>
      <c r="CI330" s="53"/>
      <c r="CJ330" s="53"/>
    </row>
    <row r="331" spans="86:88">
      <c r="CH331" s="53"/>
      <c r="CI331" s="53"/>
      <c r="CJ331" s="53"/>
    </row>
    <row r="332" spans="86:88">
      <c r="CH332" s="53"/>
      <c r="CI332" s="53"/>
      <c r="CJ332" s="53"/>
    </row>
    <row r="333" spans="86:88">
      <c r="CH333" s="53"/>
      <c r="CI333" s="53"/>
      <c r="CJ333" s="53"/>
    </row>
    <row r="334" spans="86:88">
      <c r="CH334" s="53"/>
      <c r="CI334" s="53"/>
      <c r="CJ334" s="53"/>
    </row>
    <row r="335" spans="86:88">
      <c r="CH335" s="53"/>
      <c r="CI335" s="53"/>
      <c r="CJ335" s="53"/>
    </row>
    <row r="336" spans="86:88">
      <c r="CH336" s="53"/>
      <c r="CI336" s="53"/>
      <c r="CJ336" s="53"/>
    </row>
    <row r="337" spans="86:88">
      <c r="CH337" s="53"/>
      <c r="CI337" s="53"/>
      <c r="CJ337" s="53"/>
    </row>
    <row r="338" spans="86:88">
      <c r="CH338" s="53"/>
      <c r="CI338" s="53"/>
      <c r="CJ338" s="53"/>
    </row>
    <row r="339" spans="86:88">
      <c r="CH339" s="53"/>
      <c r="CI339" s="53"/>
      <c r="CJ339" s="53"/>
    </row>
    <row r="340" spans="86:88">
      <c r="CH340" s="53"/>
      <c r="CI340" s="53"/>
      <c r="CJ340" s="53"/>
    </row>
    <row r="341" spans="86:88">
      <c r="CH341" s="53"/>
      <c r="CI341" s="53"/>
      <c r="CJ341" s="53"/>
    </row>
    <row r="342" spans="86:88">
      <c r="CH342" s="53"/>
      <c r="CI342" s="53"/>
      <c r="CJ342" s="53"/>
    </row>
    <row r="343" spans="86:88">
      <c r="CH343" s="53"/>
      <c r="CI343" s="53"/>
      <c r="CJ343" s="53"/>
    </row>
    <row r="344" spans="86:88">
      <c r="CH344" s="53"/>
      <c r="CI344" s="53"/>
      <c r="CJ344" s="53"/>
    </row>
    <row r="345" spans="86:88">
      <c r="CH345" s="53"/>
      <c r="CI345" s="53"/>
      <c r="CJ345" s="53"/>
    </row>
    <row r="346" spans="86:88">
      <c r="CH346" s="53"/>
      <c r="CI346" s="53"/>
      <c r="CJ346" s="53"/>
    </row>
    <row r="347" spans="86:88">
      <c r="CH347" s="53"/>
      <c r="CI347" s="53"/>
      <c r="CJ347" s="53"/>
    </row>
    <row r="348" spans="86:88">
      <c r="CH348" s="53"/>
      <c r="CI348" s="53"/>
      <c r="CJ348" s="53"/>
    </row>
    <row r="349" spans="86:88">
      <c r="CH349" s="53"/>
      <c r="CI349" s="53"/>
      <c r="CJ349" s="53"/>
    </row>
    <row r="350" spans="86:88">
      <c r="CH350" s="53"/>
      <c r="CI350" s="53"/>
      <c r="CJ350" s="53"/>
    </row>
    <row r="351" spans="86:88">
      <c r="CH351" s="53"/>
      <c r="CI351" s="53"/>
      <c r="CJ351" s="53"/>
    </row>
    <row r="352" spans="86:88">
      <c r="CH352" s="53"/>
      <c r="CI352" s="53"/>
      <c r="CJ352" s="53"/>
    </row>
    <row r="353" spans="86:88">
      <c r="CH353" s="53"/>
      <c r="CI353" s="53"/>
      <c r="CJ353" s="53"/>
    </row>
    <row r="354" spans="86:88">
      <c r="CH354" s="53"/>
      <c r="CI354" s="53"/>
      <c r="CJ354" s="53"/>
    </row>
    <row r="355" spans="86:88">
      <c r="CH355" s="53"/>
      <c r="CI355" s="53"/>
      <c r="CJ355" s="53"/>
    </row>
    <row r="356" spans="86:88">
      <c r="CH356" s="53"/>
      <c r="CI356" s="53"/>
      <c r="CJ356" s="53"/>
    </row>
    <row r="357" spans="86:88">
      <c r="CH357" s="53"/>
      <c r="CI357" s="53"/>
      <c r="CJ357" s="53"/>
    </row>
    <row r="358" spans="86:88">
      <c r="CH358" s="53"/>
      <c r="CI358" s="53"/>
      <c r="CJ358" s="53"/>
    </row>
    <row r="359" spans="86:88">
      <c r="CH359" s="53"/>
      <c r="CI359" s="53"/>
      <c r="CJ359" s="53"/>
    </row>
    <row r="360" spans="86:88">
      <c r="CH360" s="53"/>
      <c r="CI360" s="53"/>
      <c r="CJ360" s="53"/>
    </row>
    <row r="361" spans="86:88">
      <c r="CH361" s="53"/>
      <c r="CI361" s="53"/>
      <c r="CJ361" s="53"/>
    </row>
    <row r="362" spans="86:88">
      <c r="CH362" s="53"/>
      <c r="CI362" s="53"/>
      <c r="CJ362" s="53"/>
    </row>
    <row r="363" spans="86:88">
      <c r="CH363" s="53"/>
      <c r="CI363" s="53"/>
      <c r="CJ363" s="53"/>
    </row>
    <row r="364" spans="86:88">
      <c r="CH364" s="53"/>
      <c r="CI364" s="53"/>
      <c r="CJ364" s="53"/>
    </row>
    <row r="365" spans="86:88">
      <c r="CH365" s="53"/>
      <c r="CI365" s="53"/>
      <c r="CJ365" s="53"/>
    </row>
    <row r="366" spans="86:88">
      <c r="CH366" s="53"/>
      <c r="CI366" s="53"/>
      <c r="CJ366" s="53"/>
    </row>
    <row r="367" spans="86:88">
      <c r="CH367" s="53"/>
      <c r="CI367" s="53"/>
      <c r="CJ367" s="53"/>
    </row>
    <row r="368" spans="86:88">
      <c r="CH368" s="53"/>
      <c r="CI368" s="53"/>
      <c r="CJ368" s="53"/>
    </row>
    <row r="369" spans="86:88">
      <c r="CH369" s="53"/>
      <c r="CI369" s="53"/>
      <c r="CJ369" s="53"/>
    </row>
    <row r="370" spans="86:88">
      <c r="CH370" s="53"/>
      <c r="CI370" s="53"/>
      <c r="CJ370" s="53"/>
    </row>
    <row r="371" spans="86:88">
      <c r="CH371" s="53"/>
      <c r="CI371" s="53"/>
      <c r="CJ371" s="53"/>
    </row>
    <row r="372" spans="86:88">
      <c r="CH372" s="53"/>
      <c r="CI372" s="53"/>
      <c r="CJ372" s="53"/>
    </row>
    <row r="373" spans="86:88">
      <c r="CH373" s="53"/>
      <c r="CI373" s="53"/>
      <c r="CJ373" s="53"/>
    </row>
    <row r="374" spans="86:88">
      <c r="CH374" s="53"/>
      <c r="CI374" s="53"/>
      <c r="CJ374" s="53"/>
    </row>
    <row r="375" spans="86:88">
      <c r="CH375" s="53"/>
      <c r="CI375" s="53"/>
      <c r="CJ375" s="53"/>
    </row>
    <row r="376" spans="86:88">
      <c r="CH376" s="53"/>
      <c r="CI376" s="53"/>
      <c r="CJ376" s="53"/>
    </row>
    <row r="377" spans="86:88">
      <c r="CH377" s="53"/>
      <c r="CI377" s="53"/>
      <c r="CJ377" s="53"/>
    </row>
    <row r="378" spans="86:88">
      <c r="CH378" s="53"/>
      <c r="CI378" s="53"/>
      <c r="CJ378" s="53"/>
    </row>
    <row r="379" spans="86:88">
      <c r="CH379" s="53"/>
      <c r="CI379" s="53"/>
      <c r="CJ379" s="53"/>
    </row>
    <row r="380" spans="86:88">
      <c r="CH380" s="53"/>
      <c r="CI380" s="53"/>
      <c r="CJ380" s="53"/>
    </row>
    <row r="381" spans="86:88">
      <c r="CH381" s="53"/>
      <c r="CI381" s="53"/>
      <c r="CJ381" s="53"/>
    </row>
    <row r="382" spans="86:88">
      <c r="CH382" s="53"/>
      <c r="CI382" s="53"/>
      <c r="CJ382" s="53"/>
    </row>
    <row r="383" spans="86:88">
      <c r="CH383" s="53"/>
      <c r="CI383" s="53"/>
      <c r="CJ383" s="53"/>
    </row>
    <row r="384" spans="86:88">
      <c r="CH384" s="53"/>
      <c r="CI384" s="53"/>
      <c r="CJ384" s="53"/>
    </row>
    <row r="385" spans="86:88">
      <c r="CH385" s="53"/>
      <c r="CI385" s="53"/>
      <c r="CJ385" s="53"/>
    </row>
    <row r="386" spans="86:88">
      <c r="CH386" s="53"/>
      <c r="CI386" s="53"/>
      <c r="CJ386" s="53"/>
    </row>
    <row r="387" spans="86:88">
      <c r="CH387" s="53"/>
      <c r="CI387" s="53"/>
      <c r="CJ387" s="53"/>
    </row>
    <row r="388" spans="86:88">
      <c r="CH388" s="53"/>
      <c r="CI388" s="53"/>
      <c r="CJ388" s="53"/>
    </row>
    <row r="389" spans="86:88">
      <c r="CH389" s="53"/>
      <c r="CI389" s="53"/>
      <c r="CJ389" s="53"/>
    </row>
    <row r="390" spans="86:88">
      <c r="CH390" s="53"/>
      <c r="CI390" s="53"/>
      <c r="CJ390" s="53"/>
    </row>
    <row r="391" spans="86:88">
      <c r="CH391" s="53"/>
      <c r="CI391" s="53"/>
      <c r="CJ391" s="53"/>
    </row>
    <row r="392" spans="86:88">
      <c r="CH392" s="53"/>
      <c r="CI392" s="53"/>
      <c r="CJ392" s="53"/>
    </row>
    <row r="393" spans="86:88">
      <c r="CH393" s="53"/>
      <c r="CI393" s="53"/>
      <c r="CJ393" s="53"/>
    </row>
    <row r="394" spans="86:88">
      <c r="CH394" s="53"/>
      <c r="CI394" s="53"/>
      <c r="CJ394" s="53"/>
    </row>
    <row r="395" spans="86:88">
      <c r="CH395" s="53"/>
      <c r="CI395" s="53"/>
      <c r="CJ395" s="53"/>
    </row>
    <row r="396" spans="86:88">
      <c r="CH396" s="53"/>
      <c r="CI396" s="53"/>
      <c r="CJ396" s="53"/>
    </row>
    <row r="397" spans="86:88">
      <c r="CH397" s="53"/>
      <c r="CI397" s="53"/>
      <c r="CJ397" s="53"/>
    </row>
    <row r="398" spans="86:88">
      <c r="CH398" s="53"/>
      <c r="CI398" s="53"/>
      <c r="CJ398" s="53"/>
    </row>
    <row r="399" spans="86:88">
      <c r="CH399" s="53"/>
      <c r="CI399" s="53"/>
      <c r="CJ399" s="53"/>
    </row>
    <row r="400" spans="86:88">
      <c r="CH400" s="53"/>
      <c r="CI400" s="53"/>
      <c r="CJ400" s="53"/>
    </row>
    <row r="401" spans="86:88">
      <c r="CH401" s="53"/>
      <c r="CI401" s="53"/>
      <c r="CJ401" s="53"/>
    </row>
    <row r="402" spans="86:88">
      <c r="CH402" s="53"/>
      <c r="CI402" s="53"/>
      <c r="CJ402" s="53"/>
    </row>
    <row r="403" spans="86:88">
      <c r="CH403" s="53"/>
      <c r="CI403" s="53"/>
      <c r="CJ403" s="53"/>
    </row>
    <row r="404" spans="86:88">
      <c r="CH404" s="53"/>
      <c r="CI404" s="53"/>
      <c r="CJ404" s="53"/>
    </row>
    <row r="405" spans="86:88">
      <c r="CH405" s="53"/>
      <c r="CI405" s="53"/>
      <c r="CJ405" s="53"/>
    </row>
    <row r="406" spans="86:88">
      <c r="CH406" s="53"/>
      <c r="CI406" s="53"/>
      <c r="CJ406" s="53"/>
    </row>
    <row r="407" spans="86:88">
      <c r="CH407" s="53"/>
      <c r="CI407" s="53"/>
      <c r="CJ407" s="53"/>
    </row>
    <row r="408" spans="86:88">
      <c r="CH408" s="53"/>
      <c r="CI408" s="53"/>
      <c r="CJ408" s="53"/>
    </row>
    <row r="409" spans="86:88">
      <c r="CH409" s="53"/>
      <c r="CI409" s="53"/>
      <c r="CJ409" s="53"/>
    </row>
    <row r="410" spans="86:88">
      <c r="CH410" s="53"/>
      <c r="CI410" s="53"/>
      <c r="CJ410" s="53"/>
    </row>
    <row r="411" spans="86:88">
      <c r="CH411" s="53"/>
      <c r="CI411" s="53"/>
      <c r="CJ411" s="53"/>
    </row>
    <row r="412" spans="86:88">
      <c r="CH412" s="53"/>
      <c r="CI412" s="53"/>
      <c r="CJ412" s="53"/>
    </row>
    <row r="413" spans="86:88">
      <c r="CH413" s="53"/>
      <c r="CI413" s="53"/>
      <c r="CJ413" s="53"/>
    </row>
    <row r="414" spans="86:88">
      <c r="CH414" s="53"/>
      <c r="CI414" s="53"/>
      <c r="CJ414" s="53"/>
    </row>
    <row r="415" spans="86:88">
      <c r="CH415" s="53"/>
      <c r="CI415" s="53"/>
      <c r="CJ415" s="53"/>
    </row>
    <row r="416" spans="86:88">
      <c r="CH416" s="53"/>
      <c r="CI416" s="53"/>
      <c r="CJ416" s="53"/>
    </row>
    <row r="417" spans="86:88">
      <c r="CH417" s="53"/>
      <c r="CI417" s="53"/>
      <c r="CJ417" s="53"/>
    </row>
    <row r="418" spans="86:88">
      <c r="CH418" s="53"/>
      <c r="CI418" s="53"/>
      <c r="CJ418" s="53"/>
    </row>
    <row r="419" spans="86:88">
      <c r="CH419" s="53"/>
      <c r="CI419" s="53"/>
      <c r="CJ419" s="53"/>
    </row>
    <row r="420" spans="86:88">
      <c r="CH420" s="53"/>
      <c r="CI420" s="53"/>
      <c r="CJ420" s="53"/>
    </row>
    <row r="421" spans="86:88">
      <c r="CH421" s="53"/>
      <c r="CI421" s="53"/>
      <c r="CJ421" s="53"/>
    </row>
    <row r="422" spans="86:88">
      <c r="CH422" s="53"/>
      <c r="CI422" s="53"/>
      <c r="CJ422" s="53"/>
    </row>
    <row r="423" spans="86:88">
      <c r="CH423" s="53"/>
      <c r="CI423" s="53"/>
      <c r="CJ423" s="53"/>
    </row>
    <row r="424" spans="86:88">
      <c r="CH424" s="53"/>
      <c r="CI424" s="53"/>
      <c r="CJ424" s="53"/>
    </row>
    <row r="425" spans="86:88">
      <c r="CH425" s="53"/>
      <c r="CI425" s="53"/>
      <c r="CJ425" s="53"/>
    </row>
    <row r="426" spans="86:88">
      <c r="CH426" s="53"/>
      <c r="CI426" s="53"/>
      <c r="CJ426" s="53"/>
    </row>
    <row r="427" spans="86:88">
      <c r="CH427" s="53"/>
      <c r="CI427" s="53"/>
      <c r="CJ427" s="53"/>
    </row>
    <row r="428" spans="86:88">
      <c r="CH428" s="53"/>
      <c r="CI428" s="53"/>
      <c r="CJ428" s="53"/>
    </row>
    <row r="429" spans="86:88">
      <c r="CH429" s="53"/>
      <c r="CI429" s="53"/>
      <c r="CJ429" s="53"/>
    </row>
    <row r="430" spans="86:88">
      <c r="CH430" s="53"/>
      <c r="CI430" s="53"/>
      <c r="CJ430" s="53"/>
    </row>
    <row r="431" spans="86:88">
      <c r="CH431" s="53"/>
      <c r="CI431" s="53"/>
      <c r="CJ431" s="53"/>
    </row>
    <row r="432" spans="86:88">
      <c r="CH432" s="53"/>
      <c r="CI432" s="53"/>
      <c r="CJ432" s="53"/>
    </row>
    <row r="433" spans="86:88">
      <c r="CH433" s="53"/>
      <c r="CI433" s="53"/>
      <c r="CJ433" s="53"/>
    </row>
    <row r="434" spans="86:88">
      <c r="CH434" s="53"/>
      <c r="CI434" s="53"/>
      <c r="CJ434" s="53"/>
    </row>
    <row r="435" spans="86:88">
      <c r="CH435" s="53"/>
      <c r="CI435" s="53"/>
      <c r="CJ435" s="53"/>
    </row>
    <row r="436" spans="86:88">
      <c r="CH436" s="53"/>
      <c r="CI436" s="53"/>
      <c r="CJ436" s="53"/>
    </row>
    <row r="437" spans="86:88">
      <c r="CH437" s="53"/>
      <c r="CI437" s="53"/>
      <c r="CJ437" s="53"/>
    </row>
    <row r="438" spans="86:88">
      <c r="CH438" s="53"/>
      <c r="CI438" s="53"/>
      <c r="CJ438" s="53"/>
    </row>
    <row r="439" spans="86:88">
      <c r="CH439" s="53"/>
      <c r="CI439" s="53"/>
      <c r="CJ439" s="53"/>
    </row>
    <row r="440" spans="86:88">
      <c r="CH440" s="53"/>
      <c r="CI440" s="53"/>
      <c r="CJ440" s="53"/>
    </row>
    <row r="441" spans="86:88">
      <c r="CH441" s="53"/>
      <c r="CI441" s="53"/>
      <c r="CJ441" s="53"/>
    </row>
    <row r="442" spans="86:88">
      <c r="CH442" s="53"/>
      <c r="CI442" s="53"/>
      <c r="CJ442" s="53"/>
    </row>
    <row r="443" spans="86:88">
      <c r="CH443" s="53"/>
      <c r="CI443" s="53"/>
      <c r="CJ443" s="53"/>
    </row>
    <row r="444" spans="86:88">
      <c r="CH444" s="53"/>
      <c r="CI444" s="53"/>
      <c r="CJ444" s="53"/>
    </row>
    <row r="445" spans="86:88">
      <c r="CH445" s="53"/>
      <c r="CI445" s="53"/>
      <c r="CJ445" s="53"/>
    </row>
    <row r="446" spans="86:88">
      <c r="CH446" s="53"/>
      <c r="CI446" s="53"/>
      <c r="CJ446" s="53"/>
    </row>
    <row r="447" spans="86:88">
      <c r="CH447" s="53"/>
      <c r="CI447" s="53"/>
      <c r="CJ447" s="53"/>
    </row>
    <row r="448" spans="86:88">
      <c r="CH448" s="53"/>
      <c r="CI448" s="53"/>
      <c r="CJ448" s="53"/>
    </row>
    <row r="449" spans="86:88">
      <c r="CH449" s="53"/>
      <c r="CI449" s="53"/>
      <c r="CJ449" s="53"/>
    </row>
    <row r="450" spans="86:88">
      <c r="CH450" s="53"/>
      <c r="CI450" s="53"/>
      <c r="CJ450" s="53"/>
    </row>
    <row r="451" spans="86:88">
      <c r="CH451" s="53"/>
      <c r="CI451" s="53"/>
      <c r="CJ451" s="53"/>
    </row>
    <row r="452" spans="86:88">
      <c r="CH452" s="53"/>
      <c r="CI452" s="53"/>
      <c r="CJ452" s="53"/>
    </row>
    <row r="453" spans="86:88">
      <c r="CH453" s="53"/>
      <c r="CI453" s="53"/>
      <c r="CJ453" s="53"/>
    </row>
    <row r="454" spans="86:88">
      <c r="CH454" s="53"/>
      <c r="CI454" s="53"/>
      <c r="CJ454" s="53"/>
    </row>
    <row r="455" spans="86:88">
      <c r="CH455" s="53"/>
      <c r="CI455" s="53"/>
      <c r="CJ455" s="53"/>
    </row>
    <row r="456" spans="86:88">
      <c r="CH456" s="53"/>
      <c r="CI456" s="53"/>
      <c r="CJ456" s="53"/>
    </row>
    <row r="457" spans="86:88">
      <c r="CH457" s="53"/>
      <c r="CI457" s="53"/>
      <c r="CJ457" s="53"/>
    </row>
    <row r="458" spans="86:88">
      <c r="CH458" s="53"/>
      <c r="CI458" s="53"/>
      <c r="CJ458" s="53"/>
    </row>
    <row r="459" spans="86:88">
      <c r="CH459" s="53"/>
      <c r="CI459" s="53"/>
      <c r="CJ459" s="53"/>
    </row>
    <row r="460" spans="86:88">
      <c r="CH460" s="53"/>
      <c r="CI460" s="53"/>
      <c r="CJ460" s="53"/>
    </row>
    <row r="461" spans="86:88">
      <c r="CH461" s="53"/>
      <c r="CI461" s="53"/>
      <c r="CJ461" s="53"/>
    </row>
    <row r="462" spans="86:88">
      <c r="CH462" s="53"/>
      <c r="CI462" s="53"/>
      <c r="CJ462" s="53"/>
    </row>
    <row r="463" spans="86:88">
      <c r="CH463" s="53"/>
      <c r="CI463" s="53"/>
      <c r="CJ463" s="53"/>
    </row>
    <row r="464" spans="86:88">
      <c r="CH464" s="53"/>
      <c r="CI464" s="53"/>
      <c r="CJ464" s="53"/>
    </row>
    <row r="465" spans="86:88">
      <c r="CH465" s="53"/>
      <c r="CI465" s="53"/>
      <c r="CJ465" s="53"/>
    </row>
    <row r="466" spans="86:88">
      <c r="CH466" s="53"/>
      <c r="CI466" s="53"/>
      <c r="CJ466" s="53"/>
    </row>
    <row r="467" spans="86:88">
      <c r="CH467" s="53"/>
      <c r="CI467" s="53"/>
      <c r="CJ467" s="53"/>
    </row>
    <row r="468" spans="86:88">
      <c r="CH468" s="53"/>
      <c r="CI468" s="53"/>
      <c r="CJ468" s="53"/>
    </row>
    <row r="469" spans="86:88">
      <c r="CH469" s="53"/>
      <c r="CI469" s="53"/>
      <c r="CJ469" s="53"/>
    </row>
    <row r="470" spans="86:88">
      <c r="CH470" s="53"/>
      <c r="CI470" s="53"/>
      <c r="CJ470" s="53"/>
    </row>
    <row r="471" spans="86:88">
      <c r="CH471" s="53"/>
      <c r="CI471" s="53"/>
      <c r="CJ471" s="53"/>
    </row>
    <row r="472" spans="86:88">
      <c r="CH472" s="53"/>
      <c r="CI472" s="53"/>
      <c r="CJ472" s="53"/>
    </row>
    <row r="473" spans="86:88">
      <c r="CH473" s="53"/>
      <c r="CI473" s="53"/>
      <c r="CJ473" s="53"/>
    </row>
    <row r="474" spans="86:88">
      <c r="CH474" s="53"/>
      <c r="CI474" s="53"/>
      <c r="CJ474" s="53"/>
    </row>
    <row r="475" spans="86:88">
      <c r="CH475" s="53"/>
      <c r="CI475" s="53"/>
      <c r="CJ475" s="53"/>
    </row>
    <row r="476" spans="86:88">
      <c r="CH476" s="53"/>
      <c r="CI476" s="53"/>
      <c r="CJ476" s="53"/>
    </row>
    <row r="477" spans="86:88">
      <c r="CH477" s="53"/>
      <c r="CI477" s="53"/>
      <c r="CJ477" s="53"/>
    </row>
    <row r="478" spans="86:88">
      <c r="CH478" s="53"/>
      <c r="CI478" s="53"/>
      <c r="CJ478" s="53"/>
    </row>
    <row r="479" spans="86:88">
      <c r="CH479" s="53"/>
      <c r="CI479" s="53"/>
      <c r="CJ479" s="53"/>
    </row>
    <row r="480" spans="86:88">
      <c r="CH480" s="53"/>
      <c r="CI480" s="53"/>
      <c r="CJ480" s="53"/>
    </row>
    <row r="481" spans="86:88">
      <c r="CH481" s="53"/>
      <c r="CI481" s="53"/>
      <c r="CJ481" s="53"/>
    </row>
    <row r="482" spans="86:88">
      <c r="CH482" s="53"/>
      <c r="CI482" s="53"/>
      <c r="CJ482" s="53"/>
    </row>
    <row r="483" spans="86:88">
      <c r="CH483" s="53"/>
      <c r="CI483" s="53"/>
      <c r="CJ483" s="53"/>
    </row>
    <row r="484" spans="86:88">
      <c r="CH484" s="53"/>
      <c r="CI484" s="53"/>
      <c r="CJ484" s="53"/>
    </row>
    <row r="485" spans="86:88">
      <c r="CH485" s="53"/>
      <c r="CI485" s="53"/>
      <c r="CJ485" s="53"/>
    </row>
    <row r="486" spans="86:88">
      <c r="CH486" s="53"/>
      <c r="CI486" s="53"/>
      <c r="CJ486" s="53"/>
    </row>
    <row r="487" spans="86:88">
      <c r="CH487" s="53"/>
      <c r="CI487" s="53"/>
      <c r="CJ487" s="53"/>
    </row>
    <row r="488" spans="86:88">
      <c r="CH488" s="53"/>
      <c r="CI488" s="53"/>
      <c r="CJ488" s="53"/>
    </row>
    <row r="489" spans="86:88">
      <c r="CH489" s="53"/>
      <c r="CI489" s="53"/>
      <c r="CJ489" s="53"/>
    </row>
    <row r="490" spans="86:88">
      <c r="CH490" s="53"/>
      <c r="CI490" s="53"/>
      <c r="CJ490" s="53"/>
    </row>
    <row r="491" spans="86:88">
      <c r="CH491" s="53"/>
      <c r="CI491" s="53"/>
      <c r="CJ491" s="53"/>
    </row>
    <row r="492" spans="86:88">
      <c r="CH492" s="53"/>
      <c r="CI492" s="53"/>
      <c r="CJ492" s="53"/>
    </row>
    <row r="493" spans="86:88">
      <c r="CH493" s="53"/>
      <c r="CI493" s="53"/>
      <c r="CJ493" s="53"/>
    </row>
    <row r="494" spans="86:88">
      <c r="CH494" s="53"/>
      <c r="CI494" s="53"/>
      <c r="CJ494" s="53"/>
    </row>
    <row r="495" spans="86:88">
      <c r="CH495" s="53"/>
      <c r="CI495" s="53"/>
      <c r="CJ495" s="53"/>
    </row>
    <row r="496" spans="86:88">
      <c r="CH496" s="53"/>
      <c r="CI496" s="53"/>
      <c r="CJ496" s="53"/>
    </row>
    <row r="497" spans="86:88">
      <c r="CH497" s="53"/>
      <c r="CI497" s="53"/>
      <c r="CJ497" s="53"/>
    </row>
    <row r="498" spans="86:88">
      <c r="CH498" s="53"/>
      <c r="CI498" s="53"/>
      <c r="CJ498" s="53"/>
    </row>
    <row r="499" spans="86:88">
      <c r="CH499" s="53"/>
      <c r="CI499" s="53"/>
      <c r="CJ499" s="53"/>
    </row>
    <row r="500" spans="86:88">
      <c r="CH500" s="53"/>
      <c r="CI500" s="53"/>
      <c r="CJ500" s="53"/>
    </row>
    <row r="501" spans="86:88">
      <c r="CH501" s="53"/>
      <c r="CI501" s="53"/>
      <c r="CJ501" s="53"/>
    </row>
    <row r="502" spans="86:88">
      <c r="CH502" s="53"/>
      <c r="CI502" s="53"/>
      <c r="CJ502" s="53"/>
    </row>
    <row r="503" spans="86:88">
      <c r="CH503" s="53"/>
      <c r="CI503" s="53"/>
      <c r="CJ503" s="53"/>
    </row>
    <row r="504" spans="86:88">
      <c r="CH504" s="53"/>
      <c r="CI504" s="53"/>
      <c r="CJ504" s="53"/>
    </row>
    <row r="505" spans="86:88">
      <c r="CH505" s="53"/>
      <c r="CI505" s="53"/>
      <c r="CJ505" s="53"/>
    </row>
    <row r="506" spans="86:88">
      <c r="CH506" s="53"/>
      <c r="CI506" s="53"/>
      <c r="CJ506" s="53"/>
    </row>
    <row r="507" spans="86:88">
      <c r="CH507" s="53"/>
      <c r="CI507" s="53"/>
      <c r="CJ507" s="53"/>
    </row>
    <row r="508" spans="86:88">
      <c r="CH508" s="53"/>
      <c r="CI508" s="53"/>
      <c r="CJ508" s="53"/>
    </row>
    <row r="509" spans="86:88">
      <c r="CH509" s="53"/>
      <c r="CI509" s="53"/>
      <c r="CJ509" s="53"/>
    </row>
    <row r="510" spans="86:88">
      <c r="CH510" s="53"/>
      <c r="CI510" s="53"/>
      <c r="CJ510" s="53"/>
    </row>
    <row r="511" spans="86:88">
      <c r="CH511" s="53"/>
      <c r="CI511" s="53"/>
      <c r="CJ511" s="53"/>
    </row>
    <row r="512" spans="86:88">
      <c r="CH512" s="53"/>
      <c r="CI512" s="53"/>
      <c r="CJ512" s="53"/>
    </row>
    <row r="513" spans="86:88">
      <c r="CH513" s="53"/>
      <c r="CI513" s="53"/>
      <c r="CJ513" s="53"/>
    </row>
    <row r="514" spans="86:88">
      <c r="CH514" s="53"/>
      <c r="CI514" s="53"/>
      <c r="CJ514" s="53"/>
    </row>
    <row r="515" spans="86:88">
      <c r="CH515" s="53"/>
      <c r="CI515" s="53"/>
      <c r="CJ515" s="53"/>
    </row>
    <row r="516" spans="86:88">
      <c r="CH516" s="53"/>
      <c r="CI516" s="53"/>
      <c r="CJ516" s="53"/>
    </row>
    <row r="517" spans="86:88">
      <c r="CH517" s="53"/>
      <c r="CI517" s="53"/>
      <c r="CJ517" s="53"/>
    </row>
    <row r="518" spans="86:88">
      <c r="CH518" s="53"/>
      <c r="CI518" s="53"/>
      <c r="CJ518" s="53"/>
    </row>
    <row r="519" spans="86:88">
      <c r="CH519" s="53"/>
      <c r="CI519" s="53"/>
      <c r="CJ519" s="53"/>
    </row>
    <row r="520" spans="86:88">
      <c r="CH520" s="53"/>
      <c r="CI520" s="53"/>
      <c r="CJ520" s="53"/>
    </row>
    <row r="521" spans="86:88">
      <c r="CH521" s="53"/>
      <c r="CI521" s="53"/>
      <c r="CJ521" s="53"/>
    </row>
    <row r="522" spans="86:88">
      <c r="CH522" s="53"/>
      <c r="CI522" s="53"/>
      <c r="CJ522" s="53"/>
    </row>
    <row r="523" spans="86:88">
      <c r="CH523" s="53"/>
      <c r="CI523" s="53"/>
      <c r="CJ523" s="53"/>
    </row>
    <row r="524" spans="86:88">
      <c r="CH524" s="53"/>
      <c r="CI524" s="53"/>
      <c r="CJ524" s="53"/>
    </row>
    <row r="525" spans="86:88">
      <c r="CH525" s="53"/>
      <c r="CI525" s="53"/>
      <c r="CJ525" s="53"/>
    </row>
    <row r="526" spans="86:88">
      <c r="CH526" s="53"/>
      <c r="CI526" s="53"/>
      <c r="CJ526" s="53"/>
    </row>
    <row r="527" spans="86:88">
      <c r="CH527" s="53"/>
      <c r="CI527" s="53"/>
      <c r="CJ527" s="53"/>
    </row>
    <row r="528" spans="86:88">
      <c r="CH528" s="53"/>
      <c r="CI528" s="53"/>
      <c r="CJ528" s="53"/>
    </row>
    <row r="529" spans="86:88">
      <c r="CH529" s="53"/>
      <c r="CI529" s="53"/>
      <c r="CJ529" s="53"/>
    </row>
    <row r="530" spans="86:88">
      <c r="CH530" s="53"/>
      <c r="CI530" s="53"/>
      <c r="CJ530" s="53"/>
    </row>
    <row r="531" spans="86:88">
      <c r="CH531" s="53"/>
      <c r="CI531" s="53"/>
      <c r="CJ531" s="53"/>
    </row>
    <row r="532" spans="86:88">
      <c r="CH532" s="53"/>
      <c r="CI532" s="53"/>
      <c r="CJ532" s="53"/>
    </row>
    <row r="533" spans="86:88">
      <c r="CH533" s="53"/>
      <c r="CI533" s="53"/>
      <c r="CJ533" s="53"/>
    </row>
    <row r="534" spans="86:88">
      <c r="CH534" s="53"/>
      <c r="CI534" s="53"/>
      <c r="CJ534" s="53"/>
    </row>
    <row r="535" spans="86:88">
      <c r="CH535" s="53"/>
      <c r="CI535" s="53"/>
      <c r="CJ535" s="53"/>
    </row>
    <row r="536" spans="86:88">
      <c r="CH536" s="53"/>
      <c r="CI536" s="53"/>
      <c r="CJ536" s="53"/>
    </row>
    <row r="537" spans="86:88">
      <c r="CH537" s="53"/>
      <c r="CI537" s="53"/>
      <c r="CJ537" s="53"/>
    </row>
    <row r="538" spans="86:88">
      <c r="CH538" s="53"/>
      <c r="CI538" s="53"/>
      <c r="CJ538" s="53"/>
    </row>
    <row r="539" spans="86:88">
      <c r="CH539" s="53"/>
      <c r="CI539" s="53"/>
      <c r="CJ539" s="53"/>
    </row>
    <row r="540" spans="86:88">
      <c r="CH540" s="53"/>
      <c r="CI540" s="53"/>
      <c r="CJ540" s="53"/>
    </row>
    <row r="541" spans="86:88">
      <c r="CH541" s="53"/>
      <c r="CI541" s="53"/>
      <c r="CJ541" s="53"/>
    </row>
    <row r="542" spans="86:88">
      <c r="CH542" s="53"/>
      <c r="CI542" s="53"/>
      <c r="CJ542" s="53"/>
    </row>
    <row r="543" spans="86:88">
      <c r="CH543" s="53"/>
      <c r="CI543" s="53"/>
      <c r="CJ543" s="53"/>
    </row>
    <row r="544" spans="86:88">
      <c r="CH544" s="53"/>
      <c r="CI544" s="53"/>
      <c r="CJ544" s="53"/>
    </row>
    <row r="545" spans="86:88">
      <c r="CH545" s="53"/>
      <c r="CI545" s="53"/>
      <c r="CJ545" s="53"/>
    </row>
    <row r="546" spans="86:88">
      <c r="CH546" s="53"/>
      <c r="CI546" s="53"/>
      <c r="CJ546" s="53"/>
    </row>
    <row r="547" spans="86:88">
      <c r="CH547" s="53"/>
      <c r="CI547" s="53"/>
      <c r="CJ547" s="53"/>
    </row>
    <row r="548" spans="86:88">
      <c r="CH548" s="53"/>
      <c r="CI548" s="53"/>
      <c r="CJ548" s="53"/>
    </row>
    <row r="549" spans="86:88">
      <c r="CH549" s="53"/>
      <c r="CI549" s="53"/>
      <c r="CJ549" s="53"/>
    </row>
    <row r="550" spans="86:88">
      <c r="CH550" s="53"/>
      <c r="CI550" s="53"/>
      <c r="CJ550" s="53"/>
    </row>
    <row r="551" spans="86:88">
      <c r="CH551" s="53"/>
      <c r="CI551" s="53"/>
      <c r="CJ551" s="53"/>
    </row>
    <row r="552" spans="86:88">
      <c r="CH552" s="53"/>
      <c r="CI552" s="53"/>
      <c r="CJ552" s="53"/>
    </row>
    <row r="553" spans="86:88">
      <c r="CH553" s="53"/>
      <c r="CI553" s="53"/>
      <c r="CJ553" s="53"/>
    </row>
    <row r="554" spans="86:88">
      <c r="CH554" s="53"/>
      <c r="CI554" s="53"/>
      <c r="CJ554" s="53"/>
    </row>
    <row r="555" spans="86:88">
      <c r="CH555" s="53"/>
      <c r="CI555" s="53"/>
      <c r="CJ555" s="53"/>
    </row>
    <row r="556" spans="86:88">
      <c r="CH556" s="53"/>
      <c r="CI556" s="53"/>
      <c r="CJ556" s="53"/>
    </row>
    <row r="557" spans="86:88">
      <c r="CH557" s="53"/>
      <c r="CI557" s="53"/>
      <c r="CJ557" s="53"/>
    </row>
    <row r="558" spans="86:88">
      <c r="CH558" s="53"/>
      <c r="CI558" s="53"/>
      <c r="CJ558" s="53"/>
    </row>
    <row r="559" spans="86:88">
      <c r="CH559" s="53"/>
      <c r="CI559" s="53"/>
      <c r="CJ559" s="53"/>
    </row>
    <row r="560" spans="86:88">
      <c r="CH560" s="53"/>
      <c r="CI560" s="53"/>
      <c r="CJ560" s="53"/>
    </row>
    <row r="561" spans="86:88">
      <c r="CH561" s="53"/>
      <c r="CI561" s="53"/>
      <c r="CJ561" s="53"/>
    </row>
    <row r="562" spans="86:88">
      <c r="CH562" s="53"/>
      <c r="CI562" s="53"/>
      <c r="CJ562" s="53"/>
    </row>
    <row r="563" spans="86:88">
      <c r="CH563" s="53"/>
      <c r="CI563" s="53"/>
      <c r="CJ563" s="53"/>
    </row>
    <row r="564" spans="86:88">
      <c r="CH564" s="53"/>
      <c r="CI564" s="53"/>
      <c r="CJ564" s="53"/>
    </row>
    <row r="565" spans="86:88">
      <c r="CH565" s="53"/>
      <c r="CI565" s="53"/>
      <c r="CJ565" s="53"/>
    </row>
    <row r="566" spans="86:88">
      <c r="CH566" s="53"/>
      <c r="CI566" s="53"/>
      <c r="CJ566" s="53"/>
    </row>
    <row r="567" spans="86:88">
      <c r="CH567" s="53"/>
      <c r="CI567" s="53"/>
      <c r="CJ567" s="53"/>
    </row>
    <row r="568" spans="86:88">
      <c r="CH568" s="53"/>
      <c r="CI568" s="53"/>
      <c r="CJ568" s="53"/>
    </row>
    <row r="569" spans="86:88">
      <c r="CH569" s="53"/>
      <c r="CI569" s="53"/>
      <c r="CJ569" s="53"/>
    </row>
    <row r="570" spans="86:88">
      <c r="CH570" s="53"/>
      <c r="CI570" s="53"/>
      <c r="CJ570" s="53"/>
    </row>
    <row r="571" spans="86:88">
      <c r="CH571" s="53"/>
      <c r="CI571" s="53"/>
      <c r="CJ571" s="53"/>
    </row>
    <row r="572" spans="86:88">
      <c r="CH572" s="53"/>
      <c r="CI572" s="53"/>
      <c r="CJ572" s="53"/>
    </row>
    <row r="573" spans="86:88">
      <c r="CH573" s="53"/>
      <c r="CI573" s="53"/>
      <c r="CJ573" s="53"/>
    </row>
    <row r="574" spans="86:88">
      <c r="CH574" s="53"/>
      <c r="CI574" s="53"/>
      <c r="CJ574" s="53"/>
    </row>
    <row r="575" spans="86:88">
      <c r="CH575" s="53"/>
      <c r="CI575" s="53"/>
      <c r="CJ575" s="53"/>
    </row>
    <row r="576" spans="86:88">
      <c r="CH576" s="53"/>
      <c r="CI576" s="53"/>
      <c r="CJ576" s="53"/>
    </row>
    <row r="577" spans="86:88">
      <c r="CH577" s="53"/>
      <c r="CI577" s="53"/>
      <c r="CJ577" s="53"/>
    </row>
    <row r="578" spans="86:88">
      <c r="CH578" s="53"/>
      <c r="CI578" s="53"/>
      <c r="CJ578" s="53"/>
    </row>
    <row r="579" spans="86:88">
      <c r="CH579" s="53"/>
      <c r="CI579" s="53"/>
      <c r="CJ579" s="53"/>
    </row>
    <row r="580" spans="86:88">
      <c r="CH580" s="53"/>
      <c r="CI580" s="53"/>
      <c r="CJ580" s="53"/>
    </row>
    <row r="581" spans="86:88">
      <c r="CH581" s="53"/>
      <c r="CI581" s="53"/>
      <c r="CJ581" s="53"/>
    </row>
    <row r="582" spans="86:88">
      <c r="CH582" s="53"/>
      <c r="CI582" s="53"/>
      <c r="CJ582" s="53"/>
    </row>
    <row r="583" spans="86:88">
      <c r="CH583" s="53"/>
      <c r="CI583" s="53"/>
      <c r="CJ583" s="53"/>
    </row>
    <row r="584" spans="86:88">
      <c r="CH584" s="53"/>
      <c r="CI584" s="53"/>
      <c r="CJ584" s="53"/>
    </row>
    <row r="585" spans="86:88">
      <c r="CH585" s="53"/>
      <c r="CI585" s="53"/>
      <c r="CJ585" s="53"/>
    </row>
    <row r="586" spans="86:88">
      <c r="CH586" s="53"/>
      <c r="CI586" s="53"/>
      <c r="CJ586" s="53"/>
    </row>
    <row r="587" spans="86:88">
      <c r="CH587" s="53"/>
      <c r="CI587" s="53"/>
      <c r="CJ587" s="53"/>
    </row>
    <row r="588" spans="86:88">
      <c r="CH588" s="53"/>
      <c r="CI588" s="53"/>
      <c r="CJ588" s="53"/>
    </row>
    <row r="589" spans="86:88">
      <c r="CH589" s="53"/>
      <c r="CI589" s="53"/>
      <c r="CJ589" s="53"/>
    </row>
    <row r="590" spans="86:88">
      <c r="CH590" s="53"/>
      <c r="CI590" s="53"/>
      <c r="CJ590" s="53"/>
    </row>
    <row r="591" spans="86:88">
      <c r="CH591" s="53"/>
      <c r="CI591" s="53"/>
      <c r="CJ591" s="53"/>
    </row>
    <row r="592" spans="86:88">
      <c r="CH592" s="53"/>
      <c r="CI592" s="53"/>
      <c r="CJ592" s="53"/>
    </row>
    <row r="593" spans="86:88">
      <c r="CH593" s="53"/>
      <c r="CI593" s="53"/>
      <c r="CJ593" s="53"/>
    </row>
    <row r="594" spans="86:88">
      <c r="CH594" s="53"/>
      <c r="CI594" s="53"/>
      <c r="CJ594" s="53"/>
    </row>
    <row r="595" spans="86:88">
      <c r="CH595" s="53"/>
      <c r="CI595" s="53"/>
      <c r="CJ595" s="53"/>
    </row>
    <row r="596" spans="86:88">
      <c r="CH596" s="53"/>
      <c r="CI596" s="53"/>
      <c r="CJ596" s="53"/>
    </row>
    <row r="597" spans="86:88">
      <c r="CH597" s="53"/>
      <c r="CI597" s="53"/>
      <c r="CJ597" s="53"/>
    </row>
    <row r="598" spans="86:88">
      <c r="CH598" s="53"/>
      <c r="CI598" s="53"/>
      <c r="CJ598" s="53"/>
    </row>
    <row r="599" spans="86:88">
      <c r="CH599" s="53"/>
      <c r="CI599" s="53"/>
      <c r="CJ599" s="53"/>
    </row>
    <row r="600" spans="86:88">
      <c r="CH600" s="53"/>
      <c r="CI600" s="53"/>
      <c r="CJ600" s="53"/>
    </row>
    <row r="601" spans="86:88">
      <c r="CH601" s="53"/>
      <c r="CI601" s="53"/>
      <c r="CJ601" s="53"/>
    </row>
    <row r="602" spans="86:88">
      <c r="CH602" s="53"/>
      <c r="CI602" s="53"/>
      <c r="CJ602" s="53"/>
    </row>
    <row r="603" spans="86:88">
      <c r="CH603" s="53"/>
      <c r="CI603" s="53"/>
      <c r="CJ603" s="53"/>
    </row>
    <row r="604" spans="86:88">
      <c r="CH604" s="53"/>
      <c r="CI604" s="53"/>
      <c r="CJ604" s="53"/>
    </row>
    <row r="605" spans="86:88">
      <c r="CH605" s="53"/>
      <c r="CI605" s="53"/>
      <c r="CJ605" s="53"/>
    </row>
    <row r="606" spans="86:88">
      <c r="CH606" s="53"/>
      <c r="CI606" s="53"/>
      <c r="CJ606" s="53"/>
    </row>
    <row r="607" spans="86:88">
      <c r="CH607" s="53"/>
      <c r="CI607" s="53"/>
      <c r="CJ607" s="53"/>
    </row>
    <row r="608" spans="86:88">
      <c r="CH608" s="53"/>
      <c r="CI608" s="53"/>
      <c r="CJ608" s="53"/>
    </row>
    <row r="609" spans="86:88">
      <c r="CH609" s="53"/>
      <c r="CI609" s="53"/>
      <c r="CJ609" s="53"/>
    </row>
    <row r="610" spans="86:88">
      <c r="CH610" s="53"/>
      <c r="CI610" s="53"/>
      <c r="CJ610" s="53"/>
    </row>
    <row r="611" spans="86:88">
      <c r="CH611" s="53"/>
      <c r="CI611" s="53"/>
      <c r="CJ611" s="53"/>
    </row>
    <row r="612" spans="86:88">
      <c r="CH612" s="53"/>
      <c r="CI612" s="53"/>
      <c r="CJ612" s="53"/>
    </row>
    <row r="613" spans="86:88">
      <c r="CH613" s="53"/>
      <c r="CI613" s="53"/>
      <c r="CJ613" s="53"/>
    </row>
    <row r="614" spans="86:88">
      <c r="CH614" s="53"/>
      <c r="CI614" s="53"/>
      <c r="CJ614" s="53"/>
    </row>
    <row r="615" spans="86:88">
      <c r="CH615" s="53"/>
      <c r="CI615" s="53"/>
      <c r="CJ615" s="53"/>
    </row>
    <row r="616" spans="86:88">
      <c r="CH616" s="53"/>
      <c r="CI616" s="53"/>
      <c r="CJ616" s="53"/>
    </row>
    <row r="617" spans="86:88">
      <c r="CH617" s="53"/>
      <c r="CI617" s="53"/>
      <c r="CJ617" s="53"/>
    </row>
    <row r="618" spans="86:88">
      <c r="CH618" s="53"/>
      <c r="CI618" s="53"/>
      <c r="CJ618" s="53"/>
    </row>
    <row r="619" spans="86:88">
      <c r="CH619" s="53"/>
      <c r="CI619" s="53"/>
      <c r="CJ619" s="53"/>
    </row>
    <row r="620" spans="86:88">
      <c r="CH620" s="53"/>
      <c r="CI620" s="53"/>
      <c r="CJ620" s="53"/>
    </row>
    <row r="621" spans="86:88">
      <c r="CH621" s="53"/>
      <c r="CI621" s="53"/>
      <c r="CJ621" s="53"/>
    </row>
    <row r="622" spans="86:88">
      <c r="CH622" s="53"/>
      <c r="CI622" s="53"/>
      <c r="CJ622" s="53"/>
    </row>
    <row r="623" spans="86:88">
      <c r="CH623" s="53"/>
      <c r="CI623" s="53"/>
      <c r="CJ623" s="53"/>
    </row>
    <row r="624" spans="86:88">
      <c r="CH624" s="53"/>
      <c r="CI624" s="53"/>
      <c r="CJ624" s="53"/>
    </row>
    <row r="625" spans="86:88">
      <c r="CH625" s="53"/>
      <c r="CI625" s="53"/>
      <c r="CJ625" s="53"/>
    </row>
    <row r="626" spans="86:88">
      <c r="CH626" s="53"/>
      <c r="CI626" s="53"/>
      <c r="CJ626" s="53"/>
    </row>
    <row r="627" spans="86:88">
      <c r="CH627" s="53"/>
      <c r="CI627" s="53"/>
      <c r="CJ627" s="53"/>
    </row>
    <row r="628" spans="86:88">
      <c r="CH628" s="53"/>
      <c r="CI628" s="53"/>
      <c r="CJ628" s="53"/>
    </row>
    <row r="629" spans="86:88">
      <c r="CH629" s="53"/>
      <c r="CI629" s="53"/>
      <c r="CJ629" s="53"/>
    </row>
    <row r="630" spans="86:88">
      <c r="CH630" s="53"/>
      <c r="CI630" s="53"/>
      <c r="CJ630" s="53"/>
    </row>
    <row r="631" spans="86:88">
      <c r="CH631" s="53"/>
      <c r="CI631" s="53"/>
      <c r="CJ631" s="53"/>
    </row>
    <row r="632" spans="86:88">
      <c r="CH632" s="53"/>
      <c r="CI632" s="53"/>
      <c r="CJ632" s="53"/>
    </row>
    <row r="633" spans="86:88">
      <c r="CH633" s="53"/>
      <c r="CI633" s="53"/>
      <c r="CJ633" s="53"/>
    </row>
    <row r="634" spans="86:88">
      <c r="CH634" s="53"/>
      <c r="CI634" s="53"/>
      <c r="CJ634" s="53"/>
    </row>
    <row r="635" spans="86:88">
      <c r="CH635" s="53"/>
      <c r="CI635" s="53"/>
      <c r="CJ635" s="53"/>
    </row>
    <row r="636" spans="86:88">
      <c r="CH636" s="53"/>
      <c r="CI636" s="53"/>
      <c r="CJ636" s="53"/>
    </row>
    <row r="637" spans="86:88">
      <c r="CH637" s="53"/>
      <c r="CI637" s="53"/>
      <c r="CJ637" s="53"/>
    </row>
    <row r="638" spans="86:88">
      <c r="CH638" s="53"/>
      <c r="CI638" s="53"/>
      <c r="CJ638" s="53"/>
    </row>
    <row r="639" spans="86:88">
      <c r="CH639" s="53"/>
      <c r="CI639" s="53"/>
      <c r="CJ639" s="53"/>
    </row>
    <row r="640" spans="86:88">
      <c r="CH640" s="53"/>
      <c r="CI640" s="53"/>
      <c r="CJ640" s="53"/>
    </row>
    <row r="641" spans="86:88">
      <c r="CH641" s="53"/>
      <c r="CI641" s="53"/>
      <c r="CJ641" s="53"/>
    </row>
    <row r="642" spans="86:88">
      <c r="CH642" s="53"/>
      <c r="CI642" s="53"/>
      <c r="CJ642" s="53"/>
    </row>
    <row r="643" spans="86:88">
      <c r="CH643" s="53"/>
      <c r="CI643" s="53"/>
      <c r="CJ643" s="53"/>
    </row>
    <row r="644" spans="86:88">
      <c r="CH644" s="53"/>
      <c r="CI644" s="53"/>
      <c r="CJ644" s="53"/>
    </row>
    <row r="645" spans="86:88">
      <c r="CH645" s="53"/>
      <c r="CI645" s="53"/>
      <c r="CJ645" s="53"/>
    </row>
    <row r="646" spans="86:88">
      <c r="CH646" s="53"/>
      <c r="CI646" s="53"/>
      <c r="CJ646" s="53"/>
    </row>
    <row r="647" spans="86:88">
      <c r="CH647" s="53"/>
      <c r="CI647" s="53"/>
      <c r="CJ647" s="53"/>
    </row>
    <row r="648" spans="86:88">
      <c r="CH648" s="53"/>
      <c r="CI648" s="53"/>
      <c r="CJ648" s="53"/>
    </row>
    <row r="649" spans="86:88">
      <c r="CH649" s="53"/>
      <c r="CI649" s="53"/>
      <c r="CJ649" s="53"/>
    </row>
    <row r="650" spans="86:88">
      <c r="CH650" s="53"/>
      <c r="CI650" s="53"/>
      <c r="CJ650" s="53"/>
    </row>
    <row r="651" spans="86:88">
      <c r="CH651" s="53"/>
      <c r="CI651" s="53"/>
      <c r="CJ651" s="53"/>
    </row>
    <row r="652" spans="86:88">
      <c r="CH652" s="53"/>
      <c r="CI652" s="53"/>
      <c r="CJ652" s="53"/>
    </row>
    <row r="653" spans="86:88">
      <c r="CH653" s="53"/>
      <c r="CI653" s="53"/>
      <c r="CJ653" s="53"/>
    </row>
    <row r="654" spans="86:88">
      <c r="CH654" s="53"/>
      <c r="CI654" s="53"/>
      <c r="CJ654" s="53"/>
    </row>
    <row r="655" spans="86:88">
      <c r="CH655" s="53"/>
      <c r="CI655" s="53"/>
      <c r="CJ655" s="53"/>
    </row>
    <row r="656" spans="86:88">
      <c r="CH656" s="53"/>
      <c r="CI656" s="53"/>
      <c r="CJ656" s="53"/>
    </row>
    <row r="657" spans="86:88">
      <c r="CH657" s="53"/>
      <c r="CI657" s="53"/>
      <c r="CJ657" s="53"/>
    </row>
    <row r="658" spans="86:88">
      <c r="CH658" s="53"/>
      <c r="CI658" s="53"/>
      <c r="CJ658" s="53"/>
    </row>
    <row r="659" spans="86:88">
      <c r="CH659" s="53"/>
      <c r="CI659" s="53"/>
      <c r="CJ659" s="53"/>
    </row>
    <row r="660" spans="86:88">
      <c r="CH660" s="53"/>
      <c r="CI660" s="53"/>
      <c r="CJ660" s="53"/>
    </row>
    <row r="661" spans="86:88">
      <c r="CH661" s="53"/>
      <c r="CI661" s="53"/>
      <c r="CJ661" s="53"/>
    </row>
    <row r="662" spans="86:88">
      <c r="CH662" s="53"/>
      <c r="CI662" s="53"/>
      <c r="CJ662" s="53"/>
    </row>
    <row r="663" spans="86:88">
      <c r="CH663" s="53"/>
      <c r="CI663" s="53"/>
      <c r="CJ663" s="53"/>
    </row>
    <row r="664" spans="86:88">
      <c r="CH664" s="53"/>
      <c r="CI664" s="53"/>
      <c r="CJ664" s="53"/>
    </row>
    <row r="665" spans="86:88">
      <c r="CH665" s="53"/>
      <c r="CI665" s="53"/>
      <c r="CJ665" s="53"/>
    </row>
    <row r="666" spans="86:88">
      <c r="CH666" s="53"/>
      <c r="CI666" s="53"/>
      <c r="CJ666" s="53"/>
    </row>
    <row r="667" spans="86:88">
      <c r="CH667" s="53"/>
      <c r="CI667" s="53"/>
      <c r="CJ667" s="53"/>
    </row>
    <row r="668" spans="86:88">
      <c r="CH668" s="53"/>
      <c r="CI668" s="53"/>
      <c r="CJ668" s="53"/>
    </row>
    <row r="669" spans="86:88">
      <c r="CH669" s="53"/>
      <c r="CI669" s="53"/>
      <c r="CJ669" s="53"/>
    </row>
    <row r="670" spans="86:88">
      <c r="CH670" s="53"/>
      <c r="CI670" s="53"/>
      <c r="CJ670" s="53"/>
    </row>
    <row r="671" spans="86:88">
      <c r="CH671" s="53"/>
      <c r="CI671" s="53"/>
      <c r="CJ671" s="53"/>
    </row>
    <row r="672" spans="86:88">
      <c r="CH672" s="53"/>
      <c r="CI672" s="53"/>
      <c r="CJ672" s="53"/>
    </row>
    <row r="673" spans="86:88">
      <c r="CH673" s="53"/>
      <c r="CI673" s="53"/>
      <c r="CJ673" s="53"/>
    </row>
    <row r="674" spans="86:88">
      <c r="CH674" s="53"/>
      <c r="CI674" s="53"/>
      <c r="CJ674" s="53"/>
    </row>
    <row r="675" spans="86:88">
      <c r="CH675" s="53"/>
      <c r="CI675" s="53"/>
      <c r="CJ675" s="53"/>
    </row>
    <row r="676" spans="86:88">
      <c r="CH676" s="53"/>
      <c r="CI676" s="53"/>
      <c r="CJ676" s="53"/>
    </row>
    <row r="677" spans="86:88">
      <c r="CH677" s="53"/>
      <c r="CI677" s="53"/>
      <c r="CJ677" s="53"/>
    </row>
    <row r="678" spans="86:88">
      <c r="CH678" s="53"/>
      <c r="CI678" s="53"/>
      <c r="CJ678" s="53"/>
    </row>
    <row r="679" spans="86:88">
      <c r="CH679" s="53"/>
      <c r="CI679" s="53"/>
      <c r="CJ679" s="53"/>
    </row>
    <row r="680" spans="86:88">
      <c r="CH680" s="53"/>
      <c r="CI680" s="53"/>
      <c r="CJ680" s="53"/>
    </row>
    <row r="681" spans="86:88">
      <c r="CH681" s="53"/>
      <c r="CI681" s="53"/>
      <c r="CJ681" s="53"/>
    </row>
    <row r="682" spans="86:88">
      <c r="CH682" s="53"/>
      <c r="CI682" s="53"/>
      <c r="CJ682" s="53"/>
    </row>
    <row r="683" spans="86:88">
      <c r="CH683" s="53"/>
      <c r="CI683" s="53"/>
      <c r="CJ683" s="53"/>
    </row>
    <row r="684" spans="86:88">
      <c r="CH684" s="53"/>
      <c r="CI684" s="53"/>
      <c r="CJ684" s="53"/>
    </row>
    <row r="685" spans="86:88">
      <c r="CH685" s="53"/>
      <c r="CI685" s="53"/>
      <c r="CJ685" s="53"/>
    </row>
    <row r="686" spans="86:88">
      <c r="CH686" s="53"/>
      <c r="CI686" s="53"/>
      <c r="CJ686" s="53"/>
    </row>
    <row r="687" spans="86:88">
      <c r="CH687" s="53"/>
      <c r="CI687" s="53"/>
      <c r="CJ687" s="53"/>
    </row>
    <row r="688" spans="86:88">
      <c r="CH688" s="53"/>
      <c r="CI688" s="53"/>
      <c r="CJ688" s="53"/>
    </row>
    <row r="689" spans="86:88">
      <c r="CH689" s="53"/>
      <c r="CI689" s="53"/>
      <c r="CJ689" s="53"/>
    </row>
    <row r="690" spans="86:88">
      <c r="CH690" s="53"/>
      <c r="CI690" s="53"/>
      <c r="CJ690" s="53"/>
    </row>
    <row r="691" spans="86:88">
      <c r="CH691" s="53"/>
      <c r="CI691" s="53"/>
      <c r="CJ691" s="53"/>
    </row>
    <row r="692" spans="86:88">
      <c r="CH692" s="53"/>
      <c r="CI692" s="53"/>
      <c r="CJ692" s="53"/>
    </row>
    <row r="693" spans="86:88">
      <c r="CH693" s="53"/>
      <c r="CI693" s="53"/>
      <c r="CJ693" s="53"/>
    </row>
    <row r="694" spans="86:88">
      <c r="CH694" s="53"/>
      <c r="CI694" s="53"/>
      <c r="CJ694" s="53"/>
    </row>
    <row r="695" spans="86:88">
      <c r="CH695" s="53"/>
      <c r="CI695" s="53"/>
      <c r="CJ695" s="53"/>
    </row>
    <row r="696" spans="86:88">
      <c r="CH696" s="53"/>
      <c r="CI696" s="53"/>
      <c r="CJ696" s="53"/>
    </row>
    <row r="697" spans="86:88">
      <c r="CH697" s="53"/>
      <c r="CI697" s="53"/>
      <c r="CJ697" s="53"/>
    </row>
    <row r="698" spans="86:88">
      <c r="CH698" s="53"/>
      <c r="CI698" s="53"/>
      <c r="CJ698" s="53"/>
    </row>
    <row r="699" spans="86:88">
      <c r="CH699" s="53"/>
      <c r="CI699" s="53"/>
      <c r="CJ699" s="53"/>
    </row>
    <row r="700" spans="86:88">
      <c r="CH700" s="53"/>
      <c r="CI700" s="53"/>
      <c r="CJ700" s="53"/>
    </row>
    <row r="701" spans="86:88">
      <c r="CH701" s="53"/>
      <c r="CI701" s="53"/>
      <c r="CJ701" s="53"/>
    </row>
    <row r="702" spans="86:88">
      <c r="CH702" s="53"/>
      <c r="CI702" s="53"/>
      <c r="CJ702" s="53"/>
    </row>
    <row r="703" spans="86:88">
      <c r="CH703" s="53"/>
      <c r="CI703" s="53"/>
      <c r="CJ703" s="53"/>
    </row>
    <row r="704" spans="86:88">
      <c r="CH704" s="53"/>
      <c r="CI704" s="53"/>
      <c r="CJ704" s="53"/>
    </row>
    <row r="705" spans="86:88">
      <c r="CH705" s="53"/>
      <c r="CI705" s="53"/>
      <c r="CJ705" s="53"/>
    </row>
    <row r="706" spans="86:88">
      <c r="CH706" s="53"/>
      <c r="CI706" s="53"/>
      <c r="CJ706" s="53"/>
    </row>
    <row r="707" spans="86:88">
      <c r="CH707" s="53"/>
      <c r="CI707" s="53"/>
      <c r="CJ707" s="53"/>
    </row>
    <row r="708" spans="86:88">
      <c r="CH708" s="53"/>
      <c r="CI708" s="53"/>
      <c r="CJ708" s="53"/>
    </row>
    <row r="709" spans="86:88">
      <c r="CH709" s="53"/>
      <c r="CI709" s="53"/>
      <c r="CJ709" s="53"/>
    </row>
    <row r="710" spans="86:88">
      <c r="CH710" s="53"/>
      <c r="CI710" s="53"/>
      <c r="CJ710" s="53"/>
    </row>
    <row r="711" spans="86:88">
      <c r="CH711" s="53"/>
      <c r="CI711" s="53"/>
      <c r="CJ711" s="53"/>
    </row>
    <row r="712" spans="86:88">
      <c r="CH712" s="53"/>
      <c r="CI712" s="53"/>
      <c r="CJ712" s="53"/>
    </row>
    <row r="713" spans="86:88">
      <c r="CH713" s="53"/>
      <c r="CI713" s="53"/>
      <c r="CJ713" s="53"/>
    </row>
    <row r="714" spans="86:88">
      <c r="CH714" s="53"/>
      <c r="CI714" s="53"/>
      <c r="CJ714" s="53"/>
    </row>
    <row r="715" spans="86:88">
      <c r="CH715" s="53"/>
      <c r="CI715" s="53"/>
      <c r="CJ715" s="53"/>
    </row>
    <row r="716" spans="86:88">
      <c r="CH716" s="53"/>
      <c r="CI716" s="53"/>
      <c r="CJ716" s="53"/>
    </row>
    <row r="717" spans="86:88">
      <c r="CH717" s="53"/>
      <c r="CI717" s="53"/>
      <c r="CJ717" s="53"/>
    </row>
    <row r="718" spans="86:88">
      <c r="CH718" s="53"/>
      <c r="CI718" s="53"/>
      <c r="CJ718" s="53"/>
    </row>
    <row r="719" spans="86:88">
      <c r="CH719" s="53"/>
      <c r="CI719" s="53"/>
      <c r="CJ719" s="53"/>
    </row>
    <row r="720" spans="86:88">
      <c r="CH720" s="53"/>
      <c r="CI720" s="53"/>
      <c r="CJ720" s="53"/>
    </row>
    <row r="721" spans="86:88">
      <c r="CH721" s="53"/>
      <c r="CI721" s="53"/>
      <c r="CJ721" s="53"/>
    </row>
    <row r="722" spans="86:88">
      <c r="CH722" s="53"/>
      <c r="CI722" s="53"/>
      <c r="CJ722" s="53"/>
    </row>
    <row r="723" spans="86:88">
      <c r="CH723" s="53"/>
      <c r="CI723" s="53"/>
      <c r="CJ723" s="53"/>
    </row>
    <row r="724" spans="86:88">
      <c r="CH724" s="53"/>
      <c r="CI724" s="53"/>
      <c r="CJ724" s="53"/>
    </row>
    <row r="725" spans="86:88">
      <c r="CH725" s="53"/>
      <c r="CI725" s="53"/>
      <c r="CJ725" s="53"/>
    </row>
    <row r="726" spans="86:88">
      <c r="CH726" s="53"/>
      <c r="CI726" s="53"/>
      <c r="CJ726" s="53"/>
    </row>
    <row r="727" spans="86:88">
      <c r="CH727" s="53"/>
      <c r="CI727" s="53"/>
      <c r="CJ727" s="53"/>
    </row>
    <row r="728" spans="86:88">
      <c r="CH728" s="53"/>
      <c r="CI728" s="53"/>
      <c r="CJ728" s="53"/>
    </row>
    <row r="729" spans="86:88">
      <c r="CH729" s="53"/>
      <c r="CI729" s="53"/>
      <c r="CJ729" s="53"/>
    </row>
    <row r="730" spans="86:88">
      <c r="CH730" s="53"/>
      <c r="CI730" s="53"/>
      <c r="CJ730" s="53"/>
    </row>
    <row r="731" spans="86:88">
      <c r="CH731" s="53"/>
      <c r="CI731" s="53"/>
      <c r="CJ731" s="53"/>
    </row>
    <row r="732" spans="86:88">
      <c r="CH732" s="53"/>
      <c r="CI732" s="53"/>
      <c r="CJ732" s="53"/>
    </row>
    <row r="733" spans="86:88">
      <c r="CH733" s="53"/>
      <c r="CI733" s="53"/>
      <c r="CJ733" s="53"/>
    </row>
    <row r="734" spans="86:88">
      <c r="CH734" s="53"/>
      <c r="CI734" s="53"/>
      <c r="CJ734" s="53"/>
    </row>
    <row r="735" spans="86:88">
      <c r="CH735" s="53"/>
      <c r="CI735" s="53"/>
      <c r="CJ735" s="53"/>
    </row>
    <row r="736" spans="86:88">
      <c r="CH736" s="53"/>
      <c r="CI736" s="53"/>
      <c r="CJ736" s="53"/>
    </row>
    <row r="737" spans="86:88">
      <c r="CH737" s="53"/>
      <c r="CI737" s="53"/>
      <c r="CJ737" s="53"/>
    </row>
    <row r="738" spans="86:88">
      <c r="CH738" s="53"/>
      <c r="CI738" s="53"/>
      <c r="CJ738" s="53"/>
    </row>
    <row r="739" spans="86:88">
      <c r="CH739" s="53"/>
      <c r="CI739" s="53"/>
      <c r="CJ739" s="53"/>
    </row>
    <row r="740" spans="86:88">
      <c r="CH740" s="53"/>
      <c r="CI740" s="53"/>
      <c r="CJ740" s="53"/>
    </row>
    <row r="741" spans="86:88">
      <c r="CH741" s="53"/>
      <c r="CI741" s="53"/>
      <c r="CJ741" s="53"/>
    </row>
    <row r="742" spans="86:88">
      <c r="CH742" s="53"/>
      <c r="CI742" s="53"/>
      <c r="CJ742" s="53"/>
    </row>
    <row r="743" spans="86:88">
      <c r="CH743" s="53"/>
      <c r="CI743" s="53"/>
      <c r="CJ743" s="53"/>
    </row>
    <row r="744" spans="86:88">
      <c r="CH744" s="53"/>
      <c r="CI744" s="53"/>
      <c r="CJ744" s="53"/>
    </row>
    <row r="745" spans="86:88">
      <c r="CH745" s="53"/>
      <c r="CI745" s="53"/>
      <c r="CJ745" s="53"/>
    </row>
    <row r="746" spans="86:88">
      <c r="CH746" s="53"/>
      <c r="CI746" s="53"/>
      <c r="CJ746" s="53"/>
    </row>
    <row r="747" spans="86:88">
      <c r="CH747" s="53"/>
      <c r="CI747" s="53"/>
      <c r="CJ747" s="53"/>
    </row>
    <row r="748" spans="86:88">
      <c r="CH748" s="53"/>
      <c r="CI748" s="53"/>
      <c r="CJ748" s="53"/>
    </row>
    <row r="749" spans="86:88">
      <c r="CH749" s="53"/>
      <c r="CI749" s="53"/>
      <c r="CJ749" s="53"/>
    </row>
    <row r="750" spans="86:88">
      <c r="CH750" s="53"/>
      <c r="CI750" s="53"/>
      <c r="CJ750" s="53"/>
    </row>
    <row r="751" spans="86:88">
      <c r="CH751" s="53"/>
      <c r="CI751" s="53"/>
      <c r="CJ751" s="53"/>
    </row>
    <row r="752" spans="86:88">
      <c r="CH752" s="53"/>
      <c r="CI752" s="53"/>
      <c r="CJ752" s="53"/>
    </row>
    <row r="753" spans="86:88">
      <c r="CH753" s="53"/>
      <c r="CI753" s="53"/>
      <c r="CJ753" s="53"/>
    </row>
    <row r="754" spans="86:88">
      <c r="CH754" s="53"/>
      <c r="CI754" s="53"/>
      <c r="CJ754" s="53"/>
    </row>
    <row r="755" spans="86:88">
      <c r="CH755" s="53"/>
      <c r="CI755" s="53"/>
      <c r="CJ755" s="53"/>
    </row>
    <row r="756" spans="86:88">
      <c r="CH756" s="53"/>
      <c r="CI756" s="53"/>
      <c r="CJ756" s="53"/>
    </row>
    <row r="757" spans="86:88">
      <c r="CH757" s="53"/>
      <c r="CI757" s="53"/>
      <c r="CJ757" s="53"/>
    </row>
    <row r="758" spans="86:88">
      <c r="CH758" s="53"/>
      <c r="CI758" s="53"/>
      <c r="CJ758" s="53"/>
    </row>
    <row r="759" spans="86:88">
      <c r="CH759" s="53"/>
      <c r="CI759" s="53"/>
      <c r="CJ759" s="53"/>
    </row>
    <row r="760" spans="86:88">
      <c r="CH760" s="53"/>
      <c r="CI760" s="53"/>
      <c r="CJ760" s="53"/>
    </row>
    <row r="761" spans="86:88">
      <c r="CH761" s="53"/>
      <c r="CI761" s="53"/>
      <c r="CJ761" s="53"/>
    </row>
    <row r="762" spans="86:88">
      <c r="CH762" s="53"/>
      <c r="CI762" s="53"/>
      <c r="CJ762" s="53"/>
    </row>
    <row r="763" spans="86:88">
      <c r="CH763" s="53"/>
      <c r="CI763" s="53"/>
      <c r="CJ763" s="53"/>
    </row>
    <row r="764" spans="86:88">
      <c r="CH764" s="53"/>
      <c r="CI764" s="53"/>
      <c r="CJ764" s="53"/>
    </row>
    <row r="765" spans="86:88">
      <c r="CH765" s="53"/>
      <c r="CI765" s="53"/>
      <c r="CJ765" s="53"/>
    </row>
    <row r="766" spans="86:88">
      <c r="CH766" s="53"/>
      <c r="CI766" s="53"/>
      <c r="CJ766" s="53"/>
    </row>
    <row r="767" spans="86:88">
      <c r="CH767" s="53"/>
      <c r="CI767" s="53"/>
      <c r="CJ767" s="53"/>
    </row>
    <row r="768" spans="86:88">
      <c r="CH768" s="53"/>
      <c r="CI768" s="53"/>
      <c r="CJ768" s="53"/>
    </row>
    <row r="769" spans="86:88">
      <c r="CH769" s="53"/>
      <c r="CI769" s="53"/>
      <c r="CJ769" s="53"/>
    </row>
    <row r="770" spans="86:88">
      <c r="CH770" s="53"/>
      <c r="CI770" s="53"/>
      <c r="CJ770" s="53"/>
    </row>
    <row r="771" spans="86:88">
      <c r="CH771" s="53"/>
      <c r="CI771" s="53"/>
      <c r="CJ771" s="53"/>
    </row>
    <row r="772" spans="86:88">
      <c r="CH772" s="53"/>
      <c r="CI772" s="53"/>
      <c r="CJ772" s="53"/>
    </row>
    <row r="773" spans="86:88">
      <c r="CH773" s="53"/>
      <c r="CI773" s="53"/>
      <c r="CJ773" s="53"/>
    </row>
    <row r="774" spans="86:88">
      <c r="CH774" s="53"/>
      <c r="CI774" s="53"/>
      <c r="CJ774" s="53"/>
    </row>
    <row r="775" spans="86:88">
      <c r="CH775" s="53"/>
      <c r="CI775" s="53"/>
      <c r="CJ775" s="53"/>
    </row>
    <row r="776" spans="86:88">
      <c r="CH776" s="53"/>
      <c r="CI776" s="53"/>
      <c r="CJ776" s="53"/>
    </row>
    <row r="777" spans="86:88">
      <c r="CH777" s="53"/>
      <c r="CI777" s="53"/>
      <c r="CJ777" s="53"/>
    </row>
    <row r="778" spans="86:88">
      <c r="CH778" s="53"/>
      <c r="CI778" s="53"/>
      <c r="CJ778" s="53"/>
    </row>
    <row r="779" spans="86:88">
      <c r="CH779" s="53"/>
      <c r="CI779" s="53"/>
      <c r="CJ779" s="53"/>
    </row>
    <row r="780" spans="86:88">
      <c r="CH780" s="53"/>
      <c r="CI780" s="53"/>
      <c r="CJ780" s="53"/>
    </row>
    <row r="781" spans="86:88">
      <c r="CH781" s="53"/>
      <c r="CI781" s="53"/>
      <c r="CJ781" s="53"/>
    </row>
    <row r="782" spans="86:88">
      <c r="CH782" s="53"/>
      <c r="CI782" s="53"/>
      <c r="CJ782" s="53"/>
    </row>
    <row r="783" spans="86:88">
      <c r="CH783" s="53"/>
      <c r="CI783" s="53"/>
      <c r="CJ783" s="53"/>
    </row>
    <row r="784" spans="86:88">
      <c r="CH784" s="53"/>
      <c r="CI784" s="53"/>
      <c r="CJ784" s="53"/>
    </row>
    <row r="785" spans="86:88">
      <c r="CH785" s="53"/>
      <c r="CI785" s="53"/>
      <c r="CJ785" s="53"/>
    </row>
    <row r="786" spans="86:88">
      <c r="CH786" s="53"/>
      <c r="CI786" s="53"/>
      <c r="CJ786" s="53"/>
    </row>
    <row r="787" spans="86:88">
      <c r="CH787" s="53"/>
      <c r="CI787" s="53"/>
      <c r="CJ787" s="53"/>
    </row>
    <row r="788" spans="86:88">
      <c r="CH788" s="53"/>
      <c r="CI788" s="53"/>
      <c r="CJ788" s="53"/>
    </row>
    <row r="789" spans="86:88">
      <c r="CH789" s="53"/>
      <c r="CI789" s="53"/>
      <c r="CJ789" s="53"/>
    </row>
    <row r="790" spans="86:88">
      <c r="CH790" s="53"/>
      <c r="CI790" s="53"/>
      <c r="CJ790" s="53"/>
    </row>
    <row r="791" spans="86:88">
      <c r="CH791" s="53"/>
      <c r="CI791" s="53"/>
      <c r="CJ791" s="53"/>
    </row>
    <row r="792" spans="86:88">
      <c r="CH792" s="53"/>
      <c r="CI792" s="53"/>
      <c r="CJ792" s="53"/>
    </row>
    <row r="793" spans="86:88">
      <c r="CH793" s="53"/>
      <c r="CI793" s="53"/>
      <c r="CJ793" s="53"/>
    </row>
    <row r="794" spans="86:88">
      <c r="CH794" s="53"/>
      <c r="CI794" s="53"/>
      <c r="CJ794" s="53"/>
    </row>
    <row r="795" spans="86:88">
      <c r="CH795" s="53"/>
      <c r="CI795" s="53"/>
      <c r="CJ795" s="53"/>
    </row>
    <row r="796" spans="86:88">
      <c r="CH796" s="53"/>
      <c r="CI796" s="53"/>
      <c r="CJ796" s="53"/>
    </row>
    <row r="797" spans="86:88">
      <c r="CH797" s="53"/>
      <c r="CI797" s="53"/>
      <c r="CJ797" s="53"/>
    </row>
    <row r="798" spans="86:88">
      <c r="CH798" s="53"/>
      <c r="CI798" s="53"/>
      <c r="CJ798" s="53"/>
    </row>
    <row r="799" spans="86:88">
      <c r="CH799" s="53"/>
      <c r="CI799" s="53"/>
      <c r="CJ799" s="53"/>
    </row>
    <row r="800" spans="86:88">
      <c r="CH800" s="53"/>
      <c r="CI800" s="53"/>
      <c r="CJ800" s="53"/>
    </row>
    <row r="801" spans="86:88">
      <c r="CH801" s="53"/>
      <c r="CI801" s="53"/>
      <c r="CJ801" s="53"/>
    </row>
    <row r="802" spans="86:88">
      <c r="CH802" s="53"/>
      <c r="CI802" s="53"/>
      <c r="CJ802" s="53"/>
    </row>
    <row r="803" spans="86:88">
      <c r="CH803" s="53"/>
      <c r="CI803" s="53"/>
      <c r="CJ803" s="53"/>
    </row>
    <row r="804" spans="86:88">
      <c r="CH804" s="53"/>
      <c r="CI804" s="53"/>
      <c r="CJ804" s="53"/>
    </row>
    <row r="805" spans="86:88">
      <c r="CH805" s="53"/>
      <c r="CI805" s="53"/>
      <c r="CJ805" s="53"/>
    </row>
    <row r="806" spans="86:88">
      <c r="CH806" s="53"/>
      <c r="CI806" s="53"/>
      <c r="CJ806" s="53"/>
    </row>
    <row r="807" spans="86:88">
      <c r="CH807" s="53"/>
      <c r="CI807" s="53"/>
      <c r="CJ807" s="53"/>
    </row>
    <row r="808" spans="86:88">
      <c r="CH808" s="53"/>
      <c r="CI808" s="53"/>
      <c r="CJ808" s="53"/>
    </row>
    <row r="809" spans="86:88">
      <c r="CH809" s="53"/>
      <c r="CI809" s="53"/>
      <c r="CJ809" s="53"/>
    </row>
    <row r="810" spans="86:88">
      <c r="CH810" s="53"/>
      <c r="CI810" s="53"/>
      <c r="CJ810" s="53"/>
    </row>
    <row r="811" spans="86:88">
      <c r="CH811" s="53"/>
      <c r="CI811" s="53"/>
      <c r="CJ811" s="53"/>
    </row>
    <row r="812" spans="86:88">
      <c r="CH812" s="53"/>
      <c r="CI812" s="53"/>
      <c r="CJ812" s="53"/>
    </row>
    <row r="813" spans="86:88">
      <c r="CH813" s="53"/>
      <c r="CI813" s="53"/>
      <c r="CJ813" s="53"/>
    </row>
    <row r="814" spans="86:88">
      <c r="CH814" s="53"/>
      <c r="CI814" s="53"/>
      <c r="CJ814" s="53"/>
    </row>
    <row r="815" spans="86:88">
      <c r="CH815" s="53"/>
      <c r="CI815" s="53"/>
      <c r="CJ815" s="53"/>
    </row>
    <row r="816" spans="86:88">
      <c r="CH816" s="53"/>
      <c r="CI816" s="53"/>
      <c r="CJ816" s="53"/>
    </row>
    <row r="817" spans="86:88">
      <c r="CH817" s="53"/>
      <c r="CI817" s="53"/>
      <c r="CJ817" s="53"/>
    </row>
    <row r="818" spans="86:88">
      <c r="CH818" s="53"/>
      <c r="CI818" s="53"/>
      <c r="CJ818" s="53"/>
    </row>
    <row r="819" spans="86:88">
      <c r="CH819" s="53"/>
      <c r="CI819" s="53"/>
      <c r="CJ819" s="53"/>
    </row>
    <row r="820" spans="86:88">
      <c r="CH820" s="53"/>
      <c r="CI820" s="53"/>
      <c r="CJ820" s="53"/>
    </row>
    <row r="821" spans="86:88">
      <c r="CH821" s="53"/>
      <c r="CI821" s="53"/>
      <c r="CJ821" s="53"/>
    </row>
    <row r="822" spans="86:88">
      <c r="CH822" s="53"/>
      <c r="CI822" s="53"/>
      <c r="CJ822" s="53"/>
    </row>
    <row r="823" spans="86:88">
      <c r="CH823" s="53"/>
      <c r="CI823" s="53"/>
      <c r="CJ823" s="53"/>
    </row>
    <row r="824" spans="86:88">
      <c r="CH824" s="53"/>
      <c r="CI824" s="53"/>
      <c r="CJ824" s="53"/>
    </row>
    <row r="825" spans="86:88">
      <c r="CH825" s="53"/>
      <c r="CI825" s="53"/>
      <c r="CJ825" s="53"/>
    </row>
    <row r="826" spans="86:88">
      <c r="CH826" s="53"/>
      <c r="CI826" s="53"/>
      <c r="CJ826" s="53"/>
    </row>
    <row r="827" spans="86:88">
      <c r="CH827" s="53"/>
      <c r="CI827" s="53"/>
      <c r="CJ827" s="53"/>
    </row>
    <row r="828" spans="86:88">
      <c r="CH828" s="53"/>
      <c r="CI828" s="53"/>
      <c r="CJ828" s="53"/>
    </row>
    <row r="829" spans="86:88">
      <c r="CH829" s="53"/>
      <c r="CI829" s="53"/>
      <c r="CJ829" s="53"/>
    </row>
    <row r="830" spans="86:88">
      <c r="CH830" s="53"/>
      <c r="CI830" s="53"/>
      <c r="CJ830" s="53"/>
    </row>
    <row r="831" spans="86:88">
      <c r="CH831" s="53"/>
      <c r="CI831" s="53"/>
      <c r="CJ831" s="53"/>
    </row>
    <row r="832" spans="86:88">
      <c r="CH832" s="53"/>
      <c r="CI832" s="53"/>
      <c r="CJ832" s="53"/>
    </row>
    <row r="833" spans="86:88">
      <c r="CH833" s="53"/>
      <c r="CI833" s="53"/>
      <c r="CJ833" s="53"/>
    </row>
    <row r="834" spans="86:88">
      <c r="CH834" s="53"/>
      <c r="CI834" s="53"/>
      <c r="CJ834" s="53"/>
    </row>
    <row r="835" spans="86:88">
      <c r="CH835" s="53"/>
      <c r="CI835" s="53"/>
      <c r="CJ835" s="53"/>
    </row>
    <row r="836" spans="86:88">
      <c r="CH836" s="53"/>
      <c r="CI836" s="53"/>
      <c r="CJ836" s="53"/>
    </row>
    <row r="837" spans="86:88">
      <c r="CH837" s="53"/>
      <c r="CI837" s="53"/>
      <c r="CJ837" s="53"/>
    </row>
    <row r="838" spans="86:88">
      <c r="CH838" s="53"/>
      <c r="CI838" s="53"/>
      <c r="CJ838" s="53"/>
    </row>
    <row r="839" spans="86:88">
      <c r="CH839" s="53"/>
      <c r="CI839" s="53"/>
      <c r="CJ839" s="53"/>
    </row>
    <row r="840" spans="86:88">
      <c r="CH840" s="53"/>
      <c r="CI840" s="53"/>
      <c r="CJ840" s="53"/>
    </row>
    <row r="841" spans="86:88">
      <c r="CH841" s="53"/>
      <c r="CI841" s="53"/>
      <c r="CJ841" s="53"/>
    </row>
    <row r="842" spans="86:88">
      <c r="CH842" s="53"/>
      <c r="CI842" s="53"/>
      <c r="CJ842" s="53"/>
    </row>
    <row r="843" spans="86:88">
      <c r="CH843" s="53"/>
      <c r="CI843" s="53"/>
      <c r="CJ843" s="53"/>
    </row>
    <row r="844" spans="86:88">
      <c r="CH844" s="53"/>
      <c r="CI844" s="53"/>
      <c r="CJ844" s="53"/>
    </row>
    <row r="845" spans="86:88">
      <c r="CH845" s="53"/>
      <c r="CI845" s="53"/>
      <c r="CJ845" s="53"/>
    </row>
    <row r="846" spans="86:88">
      <c r="CH846" s="53"/>
      <c r="CI846" s="53"/>
      <c r="CJ846" s="53"/>
    </row>
    <row r="847" spans="86:88">
      <c r="CH847" s="53"/>
      <c r="CI847" s="53"/>
      <c r="CJ847" s="53"/>
    </row>
    <row r="848" spans="86:88">
      <c r="CH848" s="53"/>
      <c r="CI848" s="53"/>
      <c r="CJ848" s="53"/>
    </row>
    <row r="849" spans="86:88">
      <c r="CH849" s="53"/>
      <c r="CI849" s="53"/>
      <c r="CJ849" s="53"/>
    </row>
    <row r="850" spans="86:88">
      <c r="CH850" s="53"/>
      <c r="CI850" s="53"/>
      <c r="CJ850" s="53"/>
    </row>
    <row r="851" spans="86:88">
      <c r="CH851" s="53"/>
      <c r="CI851" s="53"/>
      <c r="CJ851" s="53"/>
    </row>
    <row r="852" spans="86:88">
      <c r="CH852" s="53"/>
      <c r="CI852" s="53"/>
      <c r="CJ852" s="53"/>
    </row>
    <row r="853" spans="86:88">
      <c r="CH853" s="53"/>
      <c r="CI853" s="53"/>
      <c r="CJ853" s="53"/>
    </row>
    <row r="854" spans="86:88">
      <c r="CH854" s="53"/>
      <c r="CI854" s="53"/>
      <c r="CJ854" s="53"/>
    </row>
    <row r="855" spans="86:88">
      <c r="CH855" s="53"/>
      <c r="CI855" s="53"/>
      <c r="CJ855" s="53"/>
    </row>
    <row r="856" spans="86:88">
      <c r="CH856" s="53"/>
      <c r="CI856" s="53"/>
      <c r="CJ856" s="53"/>
    </row>
    <row r="857" spans="86:88">
      <c r="CH857" s="53"/>
      <c r="CI857" s="53"/>
      <c r="CJ857" s="53"/>
    </row>
    <row r="858" spans="86:88">
      <c r="CH858" s="53"/>
      <c r="CI858" s="53"/>
      <c r="CJ858" s="53"/>
    </row>
    <row r="859" spans="86:88">
      <c r="CH859" s="53"/>
      <c r="CI859" s="53"/>
      <c r="CJ859" s="53"/>
    </row>
    <row r="860" spans="86:88">
      <c r="CH860" s="53"/>
      <c r="CI860" s="53"/>
      <c r="CJ860" s="53"/>
    </row>
    <row r="861" spans="86:88">
      <c r="CH861" s="53"/>
      <c r="CI861" s="53"/>
      <c r="CJ861" s="53"/>
    </row>
    <row r="862" spans="86:88">
      <c r="CH862" s="53"/>
      <c r="CI862" s="53"/>
      <c r="CJ862" s="53"/>
    </row>
    <row r="863" spans="86:88">
      <c r="CH863" s="53"/>
      <c r="CI863" s="53"/>
      <c r="CJ863" s="53"/>
    </row>
    <row r="864" spans="86:88">
      <c r="CH864" s="53"/>
      <c r="CI864" s="53"/>
      <c r="CJ864" s="53"/>
    </row>
    <row r="865" spans="86:88">
      <c r="CH865" s="53"/>
      <c r="CI865" s="53"/>
      <c r="CJ865" s="53"/>
    </row>
    <row r="866" spans="86:88">
      <c r="CH866" s="53"/>
      <c r="CI866" s="53"/>
      <c r="CJ866" s="53"/>
    </row>
    <row r="867" spans="86:88">
      <c r="CH867" s="53"/>
      <c r="CI867" s="53"/>
      <c r="CJ867" s="53"/>
    </row>
    <row r="868" spans="86:88">
      <c r="CH868" s="53"/>
      <c r="CI868" s="53"/>
      <c r="CJ868" s="53"/>
    </row>
    <row r="869" spans="86:88">
      <c r="CH869" s="53"/>
      <c r="CI869" s="53"/>
      <c r="CJ869" s="53"/>
    </row>
    <row r="870" spans="86:88">
      <c r="CH870" s="53"/>
      <c r="CI870" s="53"/>
      <c r="CJ870" s="53"/>
    </row>
    <row r="871" spans="86:88">
      <c r="CH871" s="53"/>
      <c r="CI871" s="53"/>
      <c r="CJ871" s="53"/>
    </row>
    <row r="872" spans="86:88">
      <c r="CH872" s="53"/>
      <c r="CI872" s="53"/>
      <c r="CJ872" s="53"/>
    </row>
    <row r="873" spans="86:88">
      <c r="CH873" s="53"/>
      <c r="CI873" s="53"/>
      <c r="CJ873" s="53"/>
    </row>
    <row r="874" spans="86:88">
      <c r="CH874" s="53"/>
      <c r="CI874" s="53"/>
      <c r="CJ874" s="53"/>
    </row>
    <row r="875" spans="86:88">
      <c r="CH875" s="53"/>
      <c r="CI875" s="53"/>
      <c r="CJ875" s="53"/>
    </row>
    <row r="876" spans="86:88">
      <c r="CH876" s="53"/>
      <c r="CI876" s="53"/>
      <c r="CJ876" s="53"/>
    </row>
    <row r="877" spans="86:88">
      <c r="CH877" s="53"/>
      <c r="CI877" s="53"/>
      <c r="CJ877" s="53"/>
    </row>
    <row r="878" spans="86:88">
      <c r="CH878" s="53"/>
      <c r="CI878" s="53"/>
      <c r="CJ878" s="53"/>
    </row>
    <row r="879" spans="86:88">
      <c r="CH879" s="53"/>
      <c r="CI879" s="53"/>
      <c r="CJ879" s="53"/>
    </row>
    <row r="880" spans="86:88">
      <c r="CH880" s="53"/>
      <c r="CI880" s="53"/>
      <c r="CJ880" s="53"/>
    </row>
    <row r="881" spans="86:88">
      <c r="CH881" s="53"/>
      <c r="CI881" s="53"/>
      <c r="CJ881" s="53"/>
    </row>
    <row r="882" spans="86:88">
      <c r="CH882" s="53"/>
      <c r="CI882" s="53"/>
      <c r="CJ882" s="53"/>
    </row>
    <row r="883" spans="86:88">
      <c r="CH883" s="53"/>
      <c r="CI883" s="53"/>
      <c r="CJ883" s="53"/>
    </row>
    <row r="884" spans="86:88">
      <c r="CH884" s="53"/>
      <c r="CI884" s="53"/>
      <c r="CJ884" s="53"/>
    </row>
    <row r="885" spans="86:88">
      <c r="CH885" s="53"/>
      <c r="CI885" s="53"/>
      <c r="CJ885" s="53"/>
    </row>
    <row r="886" spans="86:88">
      <c r="CH886" s="53"/>
      <c r="CI886" s="53"/>
      <c r="CJ886" s="53"/>
    </row>
    <row r="887" spans="86:88">
      <c r="CH887" s="53"/>
      <c r="CI887" s="53"/>
      <c r="CJ887" s="53"/>
    </row>
    <row r="888" spans="86:88">
      <c r="CH888" s="53"/>
      <c r="CI888" s="53"/>
      <c r="CJ888" s="53"/>
    </row>
    <row r="889" spans="86:88">
      <c r="CH889" s="53"/>
      <c r="CI889" s="53"/>
      <c r="CJ889" s="53"/>
    </row>
    <row r="890" spans="86:88">
      <c r="CH890" s="53"/>
      <c r="CI890" s="53"/>
      <c r="CJ890" s="53"/>
    </row>
    <row r="891" spans="86:88">
      <c r="CH891" s="53"/>
      <c r="CI891" s="53"/>
      <c r="CJ891" s="53"/>
    </row>
    <row r="892" spans="86:88">
      <c r="CH892" s="53"/>
      <c r="CI892" s="53"/>
      <c r="CJ892" s="53"/>
    </row>
    <row r="893" spans="86:88">
      <c r="CH893" s="53"/>
      <c r="CI893" s="53"/>
      <c r="CJ893" s="53"/>
    </row>
    <row r="894" spans="86:88">
      <c r="CH894" s="53"/>
      <c r="CI894" s="53"/>
      <c r="CJ894" s="53"/>
    </row>
    <row r="895" spans="86:88">
      <c r="CH895" s="53"/>
      <c r="CI895" s="53"/>
      <c r="CJ895" s="53"/>
    </row>
    <row r="896" spans="86:88">
      <c r="CH896" s="53"/>
      <c r="CI896" s="53"/>
      <c r="CJ896" s="53"/>
    </row>
    <row r="897" spans="86:88">
      <c r="CH897" s="53"/>
      <c r="CI897" s="53"/>
      <c r="CJ897" s="53"/>
    </row>
    <row r="898" spans="86:88">
      <c r="CH898" s="53"/>
      <c r="CI898" s="53"/>
      <c r="CJ898" s="53"/>
    </row>
    <row r="899" spans="86:88">
      <c r="CH899" s="53"/>
      <c r="CI899" s="53"/>
      <c r="CJ899" s="53"/>
    </row>
    <row r="900" spans="86:88">
      <c r="CH900" s="53"/>
      <c r="CI900" s="53"/>
      <c r="CJ900" s="53"/>
    </row>
    <row r="901" spans="86:88">
      <c r="CH901" s="53"/>
      <c r="CI901" s="53"/>
      <c r="CJ901" s="53"/>
    </row>
    <row r="902" spans="86:88">
      <c r="CH902" s="53"/>
      <c r="CI902" s="53"/>
      <c r="CJ902" s="53"/>
    </row>
    <row r="903" spans="86:88">
      <c r="CH903" s="53"/>
      <c r="CI903" s="53"/>
      <c r="CJ903" s="53"/>
    </row>
    <row r="904" spans="86:88">
      <c r="CH904" s="53"/>
      <c r="CI904" s="53"/>
      <c r="CJ904" s="53"/>
    </row>
    <row r="905" spans="86:88">
      <c r="CH905" s="53"/>
      <c r="CI905" s="53"/>
      <c r="CJ905" s="53"/>
    </row>
    <row r="906" spans="86:88">
      <c r="CH906" s="53"/>
      <c r="CI906" s="53"/>
      <c r="CJ906" s="53"/>
    </row>
    <row r="907" spans="86:88">
      <c r="CH907" s="53"/>
      <c r="CI907" s="53"/>
      <c r="CJ907" s="53"/>
    </row>
    <row r="908" spans="86:88">
      <c r="CH908" s="53"/>
      <c r="CI908" s="53"/>
      <c r="CJ908" s="53"/>
    </row>
    <row r="909" spans="86:88">
      <c r="CH909" s="53"/>
      <c r="CI909" s="53"/>
      <c r="CJ909" s="53"/>
    </row>
    <row r="910" spans="86:88">
      <c r="CH910" s="53"/>
      <c r="CI910" s="53"/>
      <c r="CJ910" s="53"/>
    </row>
    <row r="911" spans="86:88">
      <c r="CH911" s="53"/>
      <c r="CI911" s="53"/>
      <c r="CJ911" s="53"/>
    </row>
    <row r="912" spans="86:88">
      <c r="CH912" s="53"/>
      <c r="CI912" s="53"/>
      <c r="CJ912" s="53"/>
    </row>
    <row r="913" spans="86:88">
      <c r="CH913" s="53"/>
      <c r="CI913" s="53"/>
      <c r="CJ913" s="53"/>
    </row>
    <row r="914" spans="86:88">
      <c r="CH914" s="53"/>
      <c r="CI914" s="53"/>
      <c r="CJ914" s="53"/>
    </row>
    <row r="915" spans="86:88">
      <c r="CH915" s="53"/>
      <c r="CI915" s="53"/>
      <c r="CJ915" s="53"/>
    </row>
    <row r="916" spans="86:88">
      <c r="CH916" s="53"/>
      <c r="CI916" s="53"/>
      <c r="CJ916" s="53"/>
    </row>
    <row r="917" spans="86:88">
      <c r="CH917" s="53"/>
      <c r="CI917" s="53"/>
      <c r="CJ917" s="53"/>
    </row>
    <row r="918" spans="86:88">
      <c r="CH918" s="53"/>
      <c r="CI918" s="53"/>
      <c r="CJ918" s="53"/>
    </row>
    <row r="919" spans="86:88">
      <c r="CH919" s="53"/>
      <c r="CI919" s="53"/>
      <c r="CJ919" s="53"/>
    </row>
    <row r="920" spans="86:88">
      <c r="CH920" s="53"/>
      <c r="CI920" s="53"/>
      <c r="CJ920" s="53"/>
    </row>
    <row r="921" spans="86:88">
      <c r="CH921" s="53"/>
      <c r="CI921" s="53"/>
      <c r="CJ921" s="53"/>
    </row>
    <row r="922" spans="86:88">
      <c r="CH922" s="53"/>
      <c r="CI922" s="53"/>
      <c r="CJ922" s="53"/>
    </row>
    <row r="923" spans="86:88">
      <c r="CH923" s="53"/>
      <c r="CI923" s="53"/>
      <c r="CJ923" s="53"/>
    </row>
    <row r="924" spans="86:88">
      <c r="CH924" s="53"/>
      <c r="CI924" s="53"/>
      <c r="CJ924" s="53"/>
    </row>
    <row r="925" spans="86:88">
      <c r="CH925" s="53"/>
      <c r="CI925" s="53"/>
      <c r="CJ925" s="53"/>
    </row>
    <row r="926" spans="86:88">
      <c r="CH926" s="53"/>
      <c r="CI926" s="53"/>
      <c r="CJ926" s="53"/>
    </row>
    <row r="927" spans="86:88">
      <c r="CH927" s="53"/>
      <c r="CI927" s="53"/>
      <c r="CJ927" s="53"/>
    </row>
    <row r="928" spans="86:88">
      <c r="CH928" s="53"/>
      <c r="CI928" s="53"/>
      <c r="CJ928" s="53"/>
    </row>
    <row r="929" spans="86:88">
      <c r="CH929" s="53"/>
      <c r="CI929" s="53"/>
      <c r="CJ929" s="53"/>
    </row>
    <row r="930" spans="86:88">
      <c r="CH930" s="53"/>
      <c r="CI930" s="53"/>
      <c r="CJ930" s="53"/>
    </row>
    <row r="931" spans="86:88">
      <c r="CH931" s="53"/>
      <c r="CI931" s="53"/>
      <c r="CJ931" s="53"/>
    </row>
    <row r="932" spans="86:88">
      <c r="CH932" s="53"/>
      <c r="CI932" s="53"/>
      <c r="CJ932" s="53"/>
    </row>
    <row r="933" spans="86:88">
      <c r="CH933" s="53"/>
      <c r="CI933" s="53"/>
      <c r="CJ933" s="53"/>
    </row>
    <row r="934" spans="86:88">
      <c r="CH934" s="53"/>
      <c r="CI934" s="53"/>
      <c r="CJ934" s="53"/>
    </row>
    <row r="935" spans="86:88">
      <c r="CH935" s="53"/>
      <c r="CI935" s="53"/>
      <c r="CJ935" s="53"/>
    </row>
    <row r="936" spans="86:88">
      <c r="CH936" s="53"/>
      <c r="CI936" s="53"/>
      <c r="CJ936" s="53"/>
    </row>
    <row r="937" spans="86:88">
      <c r="CH937" s="53"/>
      <c r="CI937" s="53"/>
      <c r="CJ937" s="53"/>
    </row>
    <row r="938" spans="86:88">
      <c r="CH938" s="53"/>
      <c r="CI938" s="53"/>
      <c r="CJ938" s="53"/>
    </row>
    <row r="939" spans="86:88">
      <c r="CH939" s="53"/>
      <c r="CI939" s="53"/>
      <c r="CJ939" s="53"/>
    </row>
    <row r="940" spans="86:88">
      <c r="CH940" s="53"/>
      <c r="CI940" s="53"/>
      <c r="CJ940" s="53"/>
    </row>
    <row r="941" spans="86:88">
      <c r="CH941" s="53"/>
      <c r="CI941" s="53"/>
      <c r="CJ941" s="53"/>
    </row>
    <row r="942" spans="86:88">
      <c r="CH942" s="53"/>
      <c r="CI942" s="53"/>
      <c r="CJ942" s="53"/>
    </row>
    <row r="943" spans="86:88">
      <c r="CH943" s="53"/>
      <c r="CI943" s="53"/>
      <c r="CJ943" s="53"/>
    </row>
    <row r="944" spans="86:88">
      <c r="CH944" s="53"/>
      <c r="CI944" s="53"/>
      <c r="CJ944" s="53"/>
    </row>
    <row r="945" spans="86:88">
      <c r="CH945" s="53"/>
      <c r="CI945" s="53"/>
      <c r="CJ945" s="53"/>
    </row>
    <row r="946" spans="86:88">
      <c r="CH946" s="53"/>
      <c r="CI946" s="53"/>
      <c r="CJ946" s="53"/>
    </row>
    <row r="947" spans="86:88">
      <c r="CH947" s="53"/>
      <c r="CI947" s="53"/>
      <c r="CJ947" s="53"/>
    </row>
    <row r="948" spans="86:88">
      <c r="CH948" s="53"/>
      <c r="CI948" s="53"/>
      <c r="CJ948" s="53"/>
    </row>
    <row r="949" spans="86:88">
      <c r="CH949" s="53"/>
      <c r="CI949" s="53"/>
      <c r="CJ949" s="53"/>
    </row>
    <row r="950" spans="86:88">
      <c r="CH950" s="53"/>
      <c r="CI950" s="53"/>
      <c r="CJ950" s="53"/>
    </row>
    <row r="951" spans="86:88">
      <c r="CH951" s="53"/>
      <c r="CI951" s="53"/>
      <c r="CJ951" s="53"/>
    </row>
    <row r="952" spans="86:88">
      <c r="CH952" s="53"/>
      <c r="CI952" s="53"/>
      <c r="CJ952" s="53"/>
    </row>
    <row r="953" spans="86:88">
      <c r="CH953" s="53"/>
      <c r="CI953" s="53"/>
      <c r="CJ953" s="53"/>
    </row>
    <row r="954" spans="86:88">
      <c r="CH954" s="53"/>
      <c r="CI954" s="53"/>
      <c r="CJ954" s="53"/>
    </row>
    <row r="955" spans="86:88">
      <c r="CH955" s="53"/>
      <c r="CI955" s="53"/>
      <c r="CJ955" s="53"/>
    </row>
    <row r="956" spans="86:88">
      <c r="CH956" s="53"/>
      <c r="CI956" s="53"/>
      <c r="CJ956" s="53"/>
    </row>
    <row r="957" spans="86:88">
      <c r="CH957" s="53"/>
      <c r="CI957" s="53"/>
      <c r="CJ957" s="53"/>
    </row>
    <row r="958" spans="86:88">
      <c r="CH958" s="53"/>
      <c r="CI958" s="53"/>
      <c r="CJ958" s="53"/>
    </row>
    <row r="959" spans="86:88">
      <c r="CH959" s="53"/>
      <c r="CI959" s="53"/>
      <c r="CJ959" s="53"/>
    </row>
    <row r="960" spans="86:88">
      <c r="CH960" s="53"/>
      <c r="CI960" s="53"/>
      <c r="CJ960" s="53"/>
    </row>
    <row r="961" spans="86:88">
      <c r="CH961" s="53"/>
      <c r="CI961" s="53"/>
      <c r="CJ961" s="53"/>
    </row>
    <row r="962" spans="86:88">
      <c r="CH962" s="53"/>
      <c r="CI962" s="53"/>
      <c r="CJ962" s="53"/>
    </row>
    <row r="963" spans="86:88">
      <c r="CH963" s="53"/>
      <c r="CI963" s="53"/>
      <c r="CJ963" s="53"/>
    </row>
    <row r="964" spans="86:88">
      <c r="CH964" s="53"/>
      <c r="CI964" s="53"/>
      <c r="CJ964" s="53"/>
    </row>
    <row r="965" spans="86:88">
      <c r="CH965" s="53"/>
      <c r="CI965" s="53"/>
      <c r="CJ965" s="53"/>
    </row>
    <row r="966" spans="86:88">
      <c r="CH966" s="53"/>
      <c r="CI966" s="53"/>
      <c r="CJ966" s="53"/>
    </row>
    <row r="967" spans="86:88">
      <c r="CH967" s="53"/>
      <c r="CI967" s="53"/>
      <c r="CJ967" s="53"/>
    </row>
    <row r="968" spans="86:88">
      <c r="CH968" s="53"/>
      <c r="CI968" s="53"/>
      <c r="CJ968" s="53"/>
    </row>
    <row r="969" spans="86:88">
      <c r="CH969" s="53"/>
      <c r="CI969" s="53"/>
      <c r="CJ969" s="53"/>
    </row>
    <row r="970" spans="86:88">
      <c r="CH970" s="53"/>
      <c r="CI970" s="53"/>
      <c r="CJ970" s="53"/>
    </row>
    <row r="971" spans="86:88">
      <c r="CH971" s="53"/>
      <c r="CI971" s="53"/>
      <c r="CJ971" s="53"/>
    </row>
    <row r="972" spans="86:88">
      <c r="CH972" s="53"/>
      <c r="CI972" s="53"/>
      <c r="CJ972" s="53"/>
    </row>
    <row r="973" spans="86:88">
      <c r="CH973" s="53"/>
      <c r="CI973" s="53"/>
      <c r="CJ973" s="53"/>
    </row>
    <row r="974" spans="86:88">
      <c r="CH974" s="53"/>
      <c r="CI974" s="53"/>
      <c r="CJ974" s="53"/>
    </row>
    <row r="975" spans="86:88">
      <c r="CH975" s="53"/>
      <c r="CI975" s="53"/>
      <c r="CJ975" s="53"/>
    </row>
    <row r="976" spans="86:88">
      <c r="CH976" s="53"/>
      <c r="CI976" s="53"/>
      <c r="CJ976" s="53"/>
    </row>
    <row r="977" spans="86:88">
      <c r="CH977" s="53"/>
      <c r="CI977" s="53"/>
      <c r="CJ977" s="53"/>
    </row>
    <row r="978" spans="86:88">
      <c r="CH978" s="53"/>
      <c r="CI978" s="53"/>
      <c r="CJ978" s="53"/>
    </row>
    <row r="979" spans="86:88">
      <c r="CH979" s="53"/>
      <c r="CI979" s="53"/>
      <c r="CJ979" s="53"/>
    </row>
    <row r="980" spans="86:88">
      <c r="CH980" s="53"/>
      <c r="CI980" s="53"/>
      <c r="CJ980" s="53"/>
    </row>
    <row r="981" spans="86:88">
      <c r="CH981" s="53"/>
      <c r="CI981" s="53"/>
      <c r="CJ981" s="53"/>
    </row>
    <row r="982" spans="86:88">
      <c r="CH982" s="53"/>
      <c r="CI982" s="53"/>
      <c r="CJ982" s="53"/>
    </row>
    <row r="983" spans="86:88">
      <c r="CH983" s="53"/>
      <c r="CI983" s="53"/>
      <c r="CJ983" s="53"/>
    </row>
    <row r="984" spans="86:88">
      <c r="CH984" s="53"/>
      <c r="CI984" s="53"/>
      <c r="CJ984" s="53"/>
    </row>
    <row r="985" spans="86:88">
      <c r="CH985" s="53"/>
      <c r="CI985" s="53"/>
      <c r="CJ985" s="53"/>
    </row>
    <row r="986" spans="86:88">
      <c r="CH986" s="53"/>
      <c r="CI986" s="53"/>
      <c r="CJ986" s="53"/>
    </row>
    <row r="987" spans="86:88">
      <c r="CH987" s="53"/>
      <c r="CI987" s="53"/>
      <c r="CJ987" s="53"/>
    </row>
    <row r="988" spans="86:88">
      <c r="CH988" s="53"/>
      <c r="CI988" s="53"/>
      <c r="CJ988" s="53"/>
    </row>
    <row r="989" spans="86:88">
      <c r="CH989" s="53"/>
      <c r="CI989" s="53"/>
      <c r="CJ989" s="53"/>
    </row>
    <row r="990" spans="86:88">
      <c r="CH990" s="53"/>
      <c r="CI990" s="53"/>
      <c r="CJ990" s="53"/>
    </row>
    <row r="991" spans="86:88">
      <c r="CH991" s="53"/>
      <c r="CI991" s="53"/>
      <c r="CJ991" s="53"/>
    </row>
    <row r="992" spans="86:88">
      <c r="CH992" s="53"/>
      <c r="CI992" s="53"/>
      <c r="CJ992" s="53"/>
    </row>
    <row r="993" spans="86:88">
      <c r="CH993" s="53"/>
      <c r="CI993" s="53"/>
      <c r="CJ993" s="53"/>
    </row>
    <row r="994" spans="86:88">
      <c r="CH994" s="53"/>
      <c r="CI994" s="53"/>
      <c r="CJ994" s="53"/>
    </row>
    <row r="995" spans="86:88">
      <c r="CH995" s="53"/>
      <c r="CI995" s="53"/>
      <c r="CJ995" s="53"/>
    </row>
    <row r="996" spans="86:88">
      <c r="CH996" s="53"/>
      <c r="CI996" s="53"/>
      <c r="CJ996" s="53"/>
    </row>
    <row r="997" spans="86:88">
      <c r="CH997" s="53"/>
      <c r="CI997" s="53"/>
      <c r="CJ997" s="53"/>
    </row>
    <row r="998" spans="86:88">
      <c r="CH998" s="53"/>
      <c r="CI998" s="53"/>
      <c r="CJ998" s="53"/>
    </row>
    <row r="999" spans="86:88">
      <c r="CH999" s="53"/>
      <c r="CI999" s="53"/>
      <c r="CJ999" s="53"/>
    </row>
    <row r="1000" spans="86:88">
      <c r="CH1000" s="53"/>
      <c r="CI1000" s="53"/>
      <c r="CJ1000" s="53"/>
    </row>
    <row r="1001" spans="86:88">
      <c r="CH1001" s="53"/>
      <c r="CI1001" s="53"/>
      <c r="CJ1001" s="53"/>
    </row>
    <row r="1002" spans="86:88">
      <c r="CH1002" s="53"/>
      <c r="CI1002" s="53"/>
      <c r="CJ1002" s="53"/>
    </row>
    <row r="1003" spans="86:88">
      <c r="CH1003" s="53"/>
      <c r="CI1003" s="53"/>
      <c r="CJ1003" s="53"/>
    </row>
    <row r="1004" spans="86:88">
      <c r="CH1004" s="53"/>
      <c r="CI1004" s="53"/>
      <c r="CJ1004" s="53"/>
    </row>
    <row r="1005" spans="86:88">
      <c r="CH1005" s="53"/>
      <c r="CI1005" s="53"/>
      <c r="CJ1005" s="53"/>
    </row>
    <row r="1006" spans="86:88">
      <c r="CH1006" s="53"/>
      <c r="CI1006" s="53"/>
      <c r="CJ1006" s="53"/>
    </row>
    <row r="1007" spans="86:88">
      <c r="CH1007" s="53"/>
      <c r="CI1007" s="53"/>
      <c r="CJ1007" s="53"/>
    </row>
    <row r="1008" spans="86:88">
      <c r="CH1008" s="53"/>
      <c r="CI1008" s="53"/>
      <c r="CJ1008" s="53"/>
    </row>
    <row r="1009" spans="86:88">
      <c r="CH1009" s="53"/>
      <c r="CI1009" s="53"/>
      <c r="CJ1009" s="53"/>
    </row>
    <row r="1010" spans="86:88">
      <c r="CH1010" s="53"/>
      <c r="CI1010" s="53"/>
      <c r="CJ1010" s="53"/>
    </row>
    <row r="1011" spans="86:88">
      <c r="CH1011" s="53"/>
      <c r="CI1011" s="53"/>
      <c r="CJ1011" s="53"/>
    </row>
    <row r="1012" spans="86:88">
      <c r="CH1012" s="53"/>
      <c r="CI1012" s="53"/>
      <c r="CJ1012" s="53"/>
    </row>
    <row r="1013" spans="86:88">
      <c r="CH1013" s="53"/>
      <c r="CI1013" s="53"/>
      <c r="CJ1013" s="53"/>
    </row>
    <row r="1014" spans="86:88">
      <c r="CH1014" s="53"/>
      <c r="CI1014" s="53"/>
      <c r="CJ1014" s="53"/>
    </row>
    <row r="1015" spans="86:88">
      <c r="CH1015" s="53"/>
      <c r="CI1015" s="53"/>
      <c r="CJ1015" s="53"/>
    </row>
    <row r="1016" spans="86:88">
      <c r="CH1016" s="53"/>
      <c r="CI1016" s="53"/>
      <c r="CJ1016" s="53"/>
    </row>
    <row r="1017" spans="86:88">
      <c r="CH1017" s="53"/>
      <c r="CI1017" s="53"/>
      <c r="CJ1017" s="53"/>
    </row>
    <row r="1018" spans="86:88">
      <c r="CH1018" s="53"/>
      <c r="CI1018" s="53"/>
      <c r="CJ1018" s="53"/>
    </row>
    <row r="1019" spans="86:88">
      <c r="CH1019" s="53"/>
      <c r="CI1019" s="53"/>
      <c r="CJ1019" s="53"/>
    </row>
    <row r="1020" spans="86:88">
      <c r="CH1020" s="53"/>
      <c r="CI1020" s="53"/>
      <c r="CJ1020" s="53"/>
    </row>
    <row r="1021" spans="86:88">
      <c r="CH1021" s="53"/>
      <c r="CI1021" s="53"/>
      <c r="CJ1021" s="53"/>
    </row>
    <row r="1022" spans="86:88">
      <c r="CH1022" s="53"/>
      <c r="CI1022" s="53"/>
      <c r="CJ1022" s="53"/>
    </row>
    <row r="1023" spans="86:88">
      <c r="CH1023" s="53"/>
      <c r="CI1023" s="53"/>
      <c r="CJ1023" s="53"/>
    </row>
    <row r="1024" spans="86:88">
      <c r="CH1024" s="53"/>
      <c r="CI1024" s="53"/>
      <c r="CJ1024" s="53"/>
    </row>
    <row r="1025" spans="86:88">
      <c r="CH1025" s="53"/>
      <c r="CI1025" s="53"/>
      <c r="CJ1025" s="53"/>
    </row>
    <row r="1026" spans="86:88">
      <c r="CH1026" s="53"/>
      <c r="CI1026" s="53"/>
      <c r="CJ1026" s="53"/>
    </row>
    <row r="1027" spans="86:88">
      <c r="CH1027" s="53"/>
      <c r="CI1027" s="53"/>
      <c r="CJ1027" s="53"/>
    </row>
    <row r="1028" spans="86:88">
      <c r="CH1028" s="53"/>
      <c r="CI1028" s="53"/>
      <c r="CJ1028" s="53"/>
    </row>
    <row r="1029" spans="86:88">
      <c r="CH1029" s="53"/>
      <c r="CI1029" s="53"/>
      <c r="CJ1029" s="53"/>
    </row>
    <row r="1030" spans="86:88">
      <c r="CH1030" s="53"/>
      <c r="CI1030" s="53"/>
      <c r="CJ1030" s="53"/>
    </row>
    <row r="1031" spans="86:88">
      <c r="CH1031" s="53"/>
      <c r="CI1031" s="53"/>
      <c r="CJ1031" s="53"/>
    </row>
    <row r="1032" spans="86:88">
      <c r="CH1032" s="53"/>
      <c r="CI1032" s="53"/>
      <c r="CJ1032" s="53"/>
    </row>
    <row r="1033" spans="86:88">
      <c r="CH1033" s="53"/>
      <c r="CI1033" s="53"/>
      <c r="CJ1033" s="53"/>
    </row>
    <row r="1034" spans="86:88">
      <c r="CH1034" s="53"/>
      <c r="CI1034" s="53"/>
      <c r="CJ1034" s="53"/>
    </row>
    <row r="1035" spans="86:88">
      <c r="CH1035" s="53"/>
      <c r="CI1035" s="53"/>
      <c r="CJ1035" s="53"/>
    </row>
    <row r="1036" spans="86:88">
      <c r="CH1036" s="53"/>
      <c r="CI1036" s="53"/>
      <c r="CJ1036" s="53"/>
    </row>
    <row r="1037" spans="86:88">
      <c r="CH1037" s="53"/>
      <c r="CI1037" s="53"/>
      <c r="CJ1037" s="53"/>
    </row>
    <row r="1038" spans="86:88">
      <c r="CH1038" s="53"/>
      <c r="CI1038" s="53"/>
      <c r="CJ1038" s="53"/>
    </row>
    <row r="1039" spans="86:88">
      <c r="CH1039" s="53"/>
      <c r="CI1039" s="53"/>
      <c r="CJ1039" s="53"/>
    </row>
    <row r="1040" spans="86:88">
      <c r="CH1040" s="53"/>
      <c r="CI1040" s="53"/>
      <c r="CJ1040" s="53"/>
    </row>
    <row r="1041" spans="86:88">
      <c r="CH1041" s="53"/>
      <c r="CI1041" s="53"/>
      <c r="CJ1041" s="53"/>
    </row>
    <row r="1042" spans="86:88">
      <c r="CH1042" s="53"/>
      <c r="CI1042" s="53"/>
      <c r="CJ1042" s="53"/>
    </row>
    <row r="1043" spans="86:88">
      <c r="CH1043" s="53"/>
      <c r="CI1043" s="53"/>
      <c r="CJ1043" s="53"/>
    </row>
    <row r="1044" spans="86:88">
      <c r="CH1044" s="53"/>
      <c r="CI1044" s="53"/>
      <c r="CJ1044" s="53"/>
    </row>
    <row r="1045" spans="86:88">
      <c r="CH1045" s="53"/>
      <c r="CI1045" s="53"/>
      <c r="CJ1045" s="53"/>
    </row>
    <row r="1046" spans="86:88">
      <c r="CH1046" s="53"/>
      <c r="CI1046" s="53"/>
      <c r="CJ1046" s="53"/>
    </row>
    <row r="1047" spans="86:88">
      <c r="CH1047" s="53"/>
      <c r="CI1047" s="53"/>
      <c r="CJ1047" s="53"/>
    </row>
    <row r="1048" spans="86:88">
      <c r="CH1048" s="53"/>
      <c r="CI1048" s="53"/>
      <c r="CJ1048" s="53"/>
    </row>
    <row r="1049" spans="86:88">
      <c r="CH1049" s="53"/>
      <c r="CI1049" s="53"/>
      <c r="CJ1049" s="53"/>
    </row>
    <row r="1050" spans="86:88">
      <c r="CH1050" s="53"/>
      <c r="CI1050" s="53"/>
      <c r="CJ1050" s="53"/>
    </row>
    <row r="1051" spans="86:88">
      <c r="CH1051" s="53"/>
      <c r="CI1051" s="53"/>
      <c r="CJ1051" s="53"/>
    </row>
    <row r="1052" spans="86:88">
      <c r="CH1052" s="53"/>
      <c r="CI1052" s="53"/>
      <c r="CJ1052" s="53"/>
    </row>
    <row r="1053" spans="86:88">
      <c r="CH1053" s="53"/>
      <c r="CI1053" s="53"/>
      <c r="CJ1053" s="53"/>
    </row>
    <row r="1054" spans="86:88">
      <c r="CH1054" s="53"/>
      <c r="CI1054" s="53"/>
      <c r="CJ1054" s="53"/>
    </row>
    <row r="1055" spans="86:88">
      <c r="CH1055" s="53"/>
      <c r="CI1055" s="53"/>
      <c r="CJ1055" s="53"/>
    </row>
    <row r="1056" spans="86:88">
      <c r="CH1056" s="53"/>
      <c r="CI1056" s="53"/>
      <c r="CJ1056" s="53"/>
    </row>
    <row r="1057" spans="86:88">
      <c r="CH1057" s="53"/>
      <c r="CI1057" s="53"/>
      <c r="CJ1057" s="53"/>
    </row>
    <row r="1058" spans="86:88">
      <c r="CH1058" s="53"/>
      <c r="CI1058" s="53"/>
      <c r="CJ1058" s="53"/>
    </row>
    <row r="1059" spans="86:88">
      <c r="CH1059" s="53"/>
      <c r="CI1059" s="53"/>
      <c r="CJ1059" s="53"/>
    </row>
    <row r="1060" spans="86:88">
      <c r="CH1060" s="53"/>
      <c r="CI1060" s="53"/>
      <c r="CJ1060" s="53"/>
    </row>
    <row r="1061" spans="86:88">
      <c r="CH1061" s="53"/>
      <c r="CI1061" s="53"/>
      <c r="CJ1061" s="53"/>
    </row>
    <row r="1062" spans="86:88">
      <c r="CH1062" s="53"/>
      <c r="CI1062" s="53"/>
      <c r="CJ1062" s="53"/>
    </row>
    <row r="1063" spans="86:88">
      <c r="CH1063" s="53"/>
      <c r="CI1063" s="53"/>
      <c r="CJ1063" s="53"/>
    </row>
    <row r="1064" spans="86:88">
      <c r="CH1064" s="53"/>
      <c r="CI1064" s="53"/>
      <c r="CJ1064" s="53"/>
    </row>
    <row r="1065" spans="86:88">
      <c r="CH1065" s="53"/>
      <c r="CI1065" s="53"/>
      <c r="CJ1065" s="53"/>
    </row>
    <row r="1066" spans="86:88">
      <c r="CH1066" s="53"/>
      <c r="CI1066" s="53"/>
      <c r="CJ1066" s="53"/>
    </row>
    <row r="1067" spans="86:88">
      <c r="CH1067" s="53"/>
      <c r="CI1067" s="53"/>
      <c r="CJ1067" s="53"/>
    </row>
    <row r="1068" spans="86:88">
      <c r="CH1068" s="53"/>
      <c r="CI1068" s="53"/>
      <c r="CJ1068" s="53"/>
    </row>
    <row r="1069" spans="86:88">
      <c r="CH1069" s="53"/>
      <c r="CI1069" s="53"/>
      <c r="CJ1069" s="53"/>
    </row>
    <row r="1070" spans="86:88">
      <c r="CH1070" s="53"/>
      <c r="CI1070" s="53"/>
      <c r="CJ1070" s="53"/>
    </row>
    <row r="1071" spans="86:88">
      <c r="CH1071" s="53"/>
      <c r="CI1071" s="53"/>
      <c r="CJ1071" s="53"/>
    </row>
    <row r="1072" spans="86:88">
      <c r="CH1072" s="53"/>
      <c r="CI1072" s="53"/>
      <c r="CJ1072" s="53"/>
    </row>
    <row r="1073" spans="86:88">
      <c r="CH1073" s="53"/>
      <c r="CI1073" s="53"/>
      <c r="CJ1073" s="53"/>
    </row>
    <row r="1074" spans="86:88">
      <c r="CH1074" s="53"/>
      <c r="CI1074" s="53"/>
      <c r="CJ1074" s="53"/>
    </row>
    <row r="1075" spans="86:88">
      <c r="CH1075" s="53"/>
      <c r="CI1075" s="53"/>
      <c r="CJ1075" s="53"/>
    </row>
    <row r="1076" spans="86:88">
      <c r="CH1076" s="53"/>
      <c r="CI1076" s="53"/>
      <c r="CJ1076" s="53"/>
    </row>
    <row r="1077" spans="86:88">
      <c r="CH1077" s="53"/>
      <c r="CI1077" s="53"/>
      <c r="CJ1077" s="53"/>
    </row>
    <row r="1078" spans="86:88">
      <c r="CH1078" s="53"/>
      <c r="CI1078" s="53"/>
      <c r="CJ1078" s="53"/>
    </row>
    <row r="1079" spans="86:88">
      <c r="CH1079" s="53"/>
      <c r="CI1079" s="53"/>
      <c r="CJ1079" s="53"/>
    </row>
    <row r="1080" spans="86:88">
      <c r="CH1080" s="53"/>
      <c r="CI1080" s="53"/>
      <c r="CJ1080" s="53"/>
    </row>
    <row r="1081" spans="86:88">
      <c r="CH1081" s="53"/>
      <c r="CI1081" s="53"/>
      <c r="CJ1081" s="53"/>
    </row>
    <row r="1082" spans="86:88">
      <c r="CH1082" s="53"/>
      <c r="CI1082" s="53"/>
      <c r="CJ1082" s="53"/>
    </row>
    <row r="1083" spans="86:88">
      <c r="CH1083" s="53"/>
      <c r="CI1083" s="53"/>
      <c r="CJ1083" s="53"/>
    </row>
    <row r="1084" spans="86:88">
      <c r="CH1084" s="53"/>
      <c r="CI1084" s="53"/>
      <c r="CJ1084" s="53"/>
    </row>
    <row r="1085" spans="86:88">
      <c r="CH1085" s="53"/>
      <c r="CI1085" s="53"/>
      <c r="CJ1085" s="53"/>
    </row>
    <row r="1086" spans="86:88">
      <c r="CH1086" s="53"/>
      <c r="CI1086" s="53"/>
      <c r="CJ1086" s="53"/>
    </row>
    <row r="1087" spans="86:88">
      <c r="CH1087" s="53"/>
      <c r="CI1087" s="53"/>
      <c r="CJ1087" s="53"/>
    </row>
    <row r="1088" spans="86:88">
      <c r="CH1088" s="53"/>
      <c r="CI1088" s="53"/>
      <c r="CJ1088" s="53"/>
    </row>
    <row r="1089" spans="86:88">
      <c r="CH1089" s="53"/>
      <c r="CI1089" s="53"/>
      <c r="CJ1089" s="53"/>
    </row>
    <row r="1090" spans="86:88">
      <c r="CH1090" s="53"/>
      <c r="CI1090" s="53"/>
      <c r="CJ1090" s="53"/>
    </row>
    <row r="1091" spans="86:88">
      <c r="CH1091" s="53"/>
      <c r="CI1091" s="53"/>
      <c r="CJ1091" s="53"/>
    </row>
    <row r="1092" spans="86:88">
      <c r="CH1092" s="53"/>
      <c r="CI1092" s="53"/>
      <c r="CJ1092" s="53"/>
    </row>
    <row r="1093" spans="86:88">
      <c r="CH1093" s="53"/>
      <c r="CI1093" s="53"/>
      <c r="CJ1093" s="53"/>
    </row>
    <row r="1094" spans="86:88">
      <c r="CH1094" s="53"/>
      <c r="CI1094" s="53"/>
      <c r="CJ1094" s="53"/>
    </row>
    <row r="1095" spans="86:88">
      <c r="CH1095" s="53"/>
      <c r="CI1095" s="53"/>
      <c r="CJ1095" s="53"/>
    </row>
    <row r="1096" spans="86:88">
      <c r="CH1096" s="53"/>
      <c r="CI1096" s="53"/>
      <c r="CJ1096" s="53"/>
    </row>
    <row r="1097" spans="86:88">
      <c r="CH1097" s="53"/>
      <c r="CI1097" s="53"/>
      <c r="CJ1097" s="53"/>
    </row>
    <row r="1098" spans="86:88">
      <c r="CH1098" s="53"/>
      <c r="CI1098" s="53"/>
      <c r="CJ1098" s="53"/>
    </row>
    <row r="1099" spans="86:88">
      <c r="CH1099" s="53"/>
      <c r="CI1099" s="53"/>
      <c r="CJ1099" s="53"/>
    </row>
    <row r="1100" spans="86:88">
      <c r="CH1100" s="53"/>
      <c r="CI1100" s="53"/>
      <c r="CJ1100" s="53"/>
    </row>
    <row r="1101" spans="86:88">
      <c r="CH1101" s="53"/>
      <c r="CI1101" s="53"/>
      <c r="CJ1101" s="53"/>
    </row>
    <row r="1102" spans="86:88">
      <c r="CH1102" s="53"/>
      <c r="CI1102" s="53"/>
      <c r="CJ1102" s="53"/>
    </row>
    <row r="1103" spans="86:88">
      <c r="CH1103" s="53"/>
      <c r="CI1103" s="53"/>
      <c r="CJ1103" s="53"/>
    </row>
    <row r="1104" spans="86:88">
      <c r="CH1104" s="53"/>
      <c r="CI1104" s="53"/>
      <c r="CJ1104" s="53"/>
    </row>
    <row r="1105" spans="86:88">
      <c r="CH1105" s="53"/>
      <c r="CI1105" s="53"/>
      <c r="CJ1105" s="53"/>
    </row>
    <row r="1106" spans="86:88">
      <c r="CH1106" s="53"/>
      <c r="CI1106" s="53"/>
      <c r="CJ1106" s="53"/>
    </row>
    <row r="1107" spans="86:88">
      <c r="CH1107" s="53"/>
      <c r="CI1107" s="53"/>
      <c r="CJ1107" s="53"/>
    </row>
    <row r="1108" spans="86:88">
      <c r="CH1108" s="53"/>
      <c r="CI1108" s="53"/>
      <c r="CJ1108" s="53"/>
    </row>
    <row r="1109" spans="86:88">
      <c r="CH1109" s="53"/>
      <c r="CI1109" s="53"/>
      <c r="CJ1109" s="53"/>
    </row>
    <row r="1110" spans="86:88">
      <c r="CH1110" s="53"/>
      <c r="CI1110" s="53"/>
      <c r="CJ1110" s="53"/>
    </row>
    <row r="1111" spans="86:88">
      <c r="CH1111" s="53"/>
      <c r="CI1111" s="53"/>
      <c r="CJ1111" s="53"/>
    </row>
    <row r="1112" spans="86:88">
      <c r="CH1112" s="53"/>
      <c r="CI1112" s="53"/>
      <c r="CJ1112" s="53"/>
    </row>
    <row r="1113" spans="86:88">
      <c r="CH1113" s="53"/>
      <c r="CI1113" s="53"/>
      <c r="CJ1113" s="53"/>
    </row>
    <row r="1114" spans="86:88">
      <c r="CH1114" s="53"/>
      <c r="CI1114" s="53"/>
      <c r="CJ1114" s="53"/>
    </row>
  </sheetData>
  <sheetProtection algorithmName="SHA-512" hashValue="OQ5xFwKKh2hnXf8ZFc83jt54gGo2Rb4Hw1kwlIa3gPX5aPoM2P4cGWMDWuMd/5bGeZE5gDUCzD9Y8C900wqXQg==" saltValue="mH3M8B2ekFEIMpTFBFs2bQ==" spinCount="100000" sheet="1" objects="1" scenarios="1" autoFilter="0"/>
  <mergeCells count="5">
    <mergeCell ref="B79:M79"/>
    <mergeCell ref="B81:M81"/>
    <mergeCell ref="B83:I83"/>
    <mergeCell ref="B82:I82"/>
    <mergeCell ref="B80:I80"/>
  </mergeCells>
  <conditionalFormatting sqref="A6:XFD73">
    <cfRule type="expression" dxfId="0" priority="1">
      <formula>MOD(ROW(),2)=0</formula>
    </cfRule>
  </conditionalFormatting>
  <hyperlinks>
    <hyperlink ref="B2" location="TABLE_OF_CONTENTS" display="Return to Table of Contents" xr:uid="{00000000-0004-0000-0700-000000000000}"/>
  </hyperlinks>
  <pageMargins left="0.7" right="0.7" top="0.75" bottom="0.75" header="0.3" footer="0.3"/>
  <pageSetup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CI85"/>
  <sheetViews>
    <sheetView showGridLines="0" topLeftCell="A43" zoomScaleNormal="100" workbookViewId="0">
      <selection activeCell="K83" sqref="K83"/>
    </sheetView>
  </sheetViews>
  <sheetFormatPr defaultColWidth="9.28515625" defaultRowHeight="12.75"/>
  <cols>
    <col min="1" max="1" width="3.85546875" style="12" customWidth="1"/>
    <col min="2" max="2" width="15.42578125" style="51" customWidth="1"/>
    <col min="3" max="3" width="58.28515625" style="159" customWidth="1"/>
    <col min="4" max="4" width="1.7109375" style="160" customWidth="1"/>
    <col min="5" max="7" width="13.5703125" style="12" customWidth="1"/>
    <col min="8" max="8" width="1.5703125" style="12" customWidth="1"/>
    <col min="9" max="11" width="14.85546875" style="12" customWidth="1"/>
    <col min="12" max="64" width="9.28515625" style="23" customWidth="1"/>
    <col min="65" max="65" width="9.28515625" style="12" customWidth="1"/>
    <col min="66" max="16384" width="9.28515625" style="12"/>
  </cols>
  <sheetData>
    <row r="1" spans="1:87" s="53" customFormat="1" ht="12.75" customHeight="1">
      <c r="C1" s="161"/>
      <c r="D1" s="158"/>
      <c r="E1" s="161"/>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row>
    <row r="2" spans="1:87" s="141" customFormat="1" ht="15" customHeight="1">
      <c r="B2" s="78" t="s">
        <v>4</v>
      </c>
      <c r="C2" s="142"/>
      <c r="D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row>
    <row r="3" spans="1:87" s="53" customFormat="1" ht="36" customHeight="1">
      <c r="B3" s="573" t="s">
        <v>254</v>
      </c>
      <c r="C3" s="574"/>
      <c r="D3" s="574"/>
      <c r="E3" s="574"/>
      <c r="F3" s="574"/>
      <c r="G3" s="574"/>
      <c r="H3" s="574"/>
      <c r="I3" s="574"/>
      <c r="J3" s="574"/>
      <c r="K3" s="18"/>
      <c r="L3" s="158"/>
      <c r="M3" s="158"/>
      <c r="N3" s="158"/>
      <c r="O3" s="158"/>
      <c r="P3" s="67"/>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row>
    <row r="4" spans="1:87" s="53" customFormat="1" ht="15" customHeight="1">
      <c r="B4" s="18"/>
      <c r="C4" s="60"/>
      <c r="D4" s="67"/>
      <c r="E4" s="60"/>
      <c r="J4" s="18"/>
      <c r="K4" s="1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row>
    <row r="5" spans="1:87" ht="60.75" customHeight="1" thickBot="1">
      <c r="A5" s="149"/>
      <c r="B5" s="249" t="s">
        <v>335</v>
      </c>
      <c r="C5" s="249" t="s">
        <v>82</v>
      </c>
      <c r="D5" s="250"/>
      <c r="E5" s="251" t="s">
        <v>251</v>
      </c>
      <c r="F5" s="251" t="s">
        <v>255</v>
      </c>
      <c r="G5" s="251" t="s">
        <v>256</v>
      </c>
      <c r="H5" s="252"/>
      <c r="I5" s="251" t="s">
        <v>60</v>
      </c>
      <c r="J5" s="251" t="s">
        <v>257</v>
      </c>
      <c r="K5" s="251" t="s">
        <v>258</v>
      </c>
    </row>
    <row r="6" spans="1:87" s="37" customFormat="1">
      <c r="B6" s="372" t="s">
        <v>142</v>
      </c>
      <c r="C6" s="373" t="s">
        <v>143</v>
      </c>
      <c r="D6" s="375"/>
      <c r="E6" s="438">
        <v>1229</v>
      </c>
      <c r="F6" s="438">
        <v>115</v>
      </c>
      <c r="G6" s="496">
        <v>9.3600000000000003E-2</v>
      </c>
      <c r="H6" s="375"/>
      <c r="I6" s="438">
        <v>83</v>
      </c>
      <c r="J6" s="438">
        <v>53</v>
      </c>
      <c r="K6" s="496">
        <v>0.63859999999999995</v>
      </c>
    </row>
    <row r="7" spans="1:87" s="37" customFormat="1">
      <c r="B7" s="372" t="s">
        <v>144</v>
      </c>
      <c r="C7" s="373" t="s">
        <v>145</v>
      </c>
      <c r="D7" s="375"/>
      <c r="E7" s="438">
        <v>2914</v>
      </c>
      <c r="F7" s="438">
        <v>140</v>
      </c>
      <c r="G7" s="496">
        <v>4.8000000000000001E-2</v>
      </c>
      <c r="H7" s="375"/>
      <c r="I7" s="438">
        <v>78</v>
      </c>
      <c r="J7" s="438">
        <v>16</v>
      </c>
      <c r="K7" s="496">
        <v>0.2051</v>
      </c>
    </row>
    <row r="8" spans="1:87" s="37" customFormat="1">
      <c r="A8" s="152"/>
      <c r="B8" s="387" t="s">
        <v>144</v>
      </c>
      <c r="C8" s="396" t="s">
        <v>146</v>
      </c>
      <c r="D8" s="398"/>
      <c r="E8" s="439">
        <v>2879</v>
      </c>
      <c r="F8" s="439">
        <v>143</v>
      </c>
      <c r="G8" s="497">
        <v>4.9700000000000001E-2</v>
      </c>
      <c r="H8" s="398"/>
      <c r="I8" s="439">
        <v>147</v>
      </c>
      <c r="J8" s="439">
        <v>35</v>
      </c>
      <c r="K8" s="497">
        <v>0.23810000000000001</v>
      </c>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39"/>
      <c r="BL8" s="151"/>
      <c r="BO8" s="39"/>
      <c r="BP8" s="39"/>
      <c r="BQ8" s="39"/>
      <c r="BR8" s="39"/>
      <c r="BS8" s="39"/>
      <c r="BT8" s="39"/>
      <c r="BU8" s="39"/>
      <c r="BV8" s="39"/>
      <c r="BW8" s="39"/>
      <c r="BX8" s="39"/>
      <c r="BZ8" s="53"/>
      <c r="CA8" s="53"/>
      <c r="CB8" s="53"/>
      <c r="CC8" s="53"/>
      <c r="CD8" s="53"/>
      <c r="CE8" s="53"/>
      <c r="CF8" s="53"/>
      <c r="CG8" s="53"/>
      <c r="CH8" s="53"/>
      <c r="CI8" s="53"/>
    </row>
    <row r="9" spans="1:87" s="37" customFormat="1">
      <c r="A9" s="153"/>
      <c r="B9" s="388" t="s">
        <v>147</v>
      </c>
      <c r="C9" s="396" t="s">
        <v>150</v>
      </c>
      <c r="D9" s="328"/>
      <c r="E9" s="440">
        <v>2211</v>
      </c>
      <c r="F9" s="440">
        <v>1013</v>
      </c>
      <c r="G9" s="498">
        <v>0.4582</v>
      </c>
      <c r="H9" s="328"/>
      <c r="I9" s="440">
        <v>142</v>
      </c>
      <c r="J9" s="440">
        <v>107</v>
      </c>
      <c r="K9" s="498">
        <v>0.75349999999999995</v>
      </c>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2"/>
      <c r="BC9" s="152"/>
      <c r="BD9" s="153"/>
      <c r="BE9" s="153"/>
      <c r="BF9" s="153"/>
      <c r="BG9" s="153"/>
      <c r="BH9" s="153"/>
      <c r="BI9" s="153"/>
      <c r="BJ9" s="153"/>
      <c r="BK9" s="39"/>
      <c r="BL9" s="151"/>
      <c r="BO9" s="53"/>
      <c r="BP9" s="53"/>
      <c r="BQ9" s="53"/>
      <c r="BR9" s="53"/>
      <c r="BS9" s="53"/>
      <c r="BT9" s="53"/>
      <c r="BU9" s="53"/>
      <c r="BV9" s="53"/>
      <c r="BW9" s="53"/>
      <c r="BZ9" s="53"/>
      <c r="CA9" s="53"/>
      <c r="CB9" s="53"/>
      <c r="CC9" s="53"/>
      <c r="CD9" s="149"/>
      <c r="CE9" s="149"/>
      <c r="CF9" s="149"/>
      <c r="CG9" s="149"/>
      <c r="CH9" s="53"/>
      <c r="CI9" s="53"/>
    </row>
    <row r="10" spans="1:87" s="37" customFormat="1">
      <c r="A10" s="153"/>
      <c r="B10" s="388" t="s">
        <v>147</v>
      </c>
      <c r="C10" s="396" t="s">
        <v>149</v>
      </c>
      <c r="D10" s="328"/>
      <c r="E10" s="440">
        <v>1496</v>
      </c>
      <c r="F10" s="440">
        <v>782</v>
      </c>
      <c r="G10" s="498">
        <v>0.52270000000000005</v>
      </c>
      <c r="H10" s="328"/>
      <c r="I10" s="440">
        <v>61</v>
      </c>
      <c r="J10" s="440">
        <v>41</v>
      </c>
      <c r="K10" s="498">
        <v>0.67210000000000003</v>
      </c>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2"/>
      <c r="BC10" s="152"/>
      <c r="BD10" s="153"/>
      <c r="BE10" s="153"/>
      <c r="BF10" s="153"/>
      <c r="BG10" s="153"/>
      <c r="BH10" s="153"/>
      <c r="BI10" s="153"/>
      <c r="BJ10" s="153"/>
      <c r="BK10" s="39"/>
      <c r="BL10" s="151"/>
      <c r="BO10" s="39"/>
      <c r="BP10" s="39"/>
      <c r="BQ10" s="39"/>
      <c r="BR10" s="39"/>
      <c r="BS10" s="39"/>
      <c r="BT10" s="39"/>
      <c r="BU10" s="39"/>
      <c r="BV10" s="39"/>
      <c r="BW10" s="39"/>
      <c r="BX10" s="39"/>
      <c r="BZ10" s="53"/>
      <c r="CA10" s="53"/>
      <c r="CB10" s="53"/>
      <c r="CC10" s="53"/>
      <c r="CD10" s="53"/>
      <c r="CE10" s="53"/>
      <c r="CF10" s="53"/>
      <c r="CG10" s="53"/>
      <c r="CH10" s="53"/>
      <c r="CI10" s="53"/>
    </row>
    <row r="11" spans="1:87" s="37" customFormat="1">
      <c r="A11" s="153"/>
      <c r="B11" s="388" t="s">
        <v>147</v>
      </c>
      <c r="C11" s="396" t="s">
        <v>154</v>
      </c>
      <c r="D11" s="328"/>
      <c r="E11" s="440">
        <v>1681</v>
      </c>
      <c r="F11" s="440">
        <v>891</v>
      </c>
      <c r="G11" s="498">
        <v>0.53</v>
      </c>
      <c r="H11" s="328"/>
      <c r="I11" s="440">
        <v>85</v>
      </c>
      <c r="J11" s="440">
        <v>74</v>
      </c>
      <c r="K11" s="498">
        <v>0.87060000000000004</v>
      </c>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2"/>
      <c r="BC11" s="152"/>
      <c r="BD11" s="153"/>
      <c r="BE11" s="153"/>
      <c r="BF11" s="153"/>
      <c r="BG11" s="153"/>
      <c r="BH11" s="153"/>
      <c r="BI11" s="153"/>
      <c r="BJ11" s="153"/>
      <c r="BK11" s="39"/>
      <c r="BL11" s="151"/>
      <c r="BO11" s="53"/>
      <c r="BP11" s="53"/>
      <c r="BQ11" s="53"/>
      <c r="BR11" s="53"/>
      <c r="BS11" s="53"/>
      <c r="BT11" s="53"/>
      <c r="BU11" s="53"/>
      <c r="BV11" s="53"/>
      <c r="BW11" s="53"/>
      <c r="BZ11" s="53"/>
      <c r="CA11" s="53"/>
      <c r="CB11" s="53"/>
      <c r="CC11" s="53"/>
      <c r="CD11" s="53"/>
      <c r="CE11" s="53"/>
      <c r="CF11" s="53"/>
      <c r="CG11" s="53"/>
      <c r="CH11" s="53"/>
      <c r="CI11" s="53"/>
    </row>
    <row r="12" spans="1:87" s="37" customFormat="1">
      <c r="A12" s="153"/>
      <c r="B12" s="388" t="s">
        <v>147</v>
      </c>
      <c r="C12" s="396" t="s">
        <v>151</v>
      </c>
      <c r="D12" s="328"/>
      <c r="E12" s="440">
        <v>2618</v>
      </c>
      <c r="F12" s="440">
        <v>1027</v>
      </c>
      <c r="G12" s="498">
        <v>0.39229999999999998</v>
      </c>
      <c r="H12" s="328"/>
      <c r="I12" s="440">
        <v>144</v>
      </c>
      <c r="J12" s="440">
        <v>102</v>
      </c>
      <c r="K12" s="498">
        <v>0.70830000000000004</v>
      </c>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2"/>
      <c r="BC12" s="152"/>
      <c r="BD12" s="153"/>
      <c r="BE12" s="153"/>
      <c r="BF12" s="153"/>
      <c r="BG12" s="153"/>
      <c r="BH12" s="153"/>
      <c r="BI12" s="153"/>
      <c r="BJ12" s="153"/>
      <c r="BK12" s="39"/>
      <c r="BL12" s="151"/>
      <c r="BO12" s="39"/>
      <c r="BP12" s="39"/>
      <c r="BQ12" s="39"/>
      <c r="BR12" s="39"/>
      <c r="BS12" s="39"/>
      <c r="BT12" s="39"/>
      <c r="BU12" s="39"/>
      <c r="BV12" s="53"/>
      <c r="BW12" s="53"/>
      <c r="BZ12" s="53"/>
      <c r="CA12" s="53"/>
      <c r="CB12" s="53"/>
      <c r="CC12" s="53"/>
      <c r="CD12" s="53"/>
      <c r="CE12" s="53"/>
      <c r="CF12" s="53"/>
      <c r="CG12" s="53"/>
      <c r="CH12" s="53"/>
      <c r="CI12" s="53"/>
    </row>
    <row r="13" spans="1:87" s="37" customFormat="1">
      <c r="A13" s="153"/>
      <c r="B13" s="388" t="s">
        <v>147</v>
      </c>
      <c r="C13" s="396" t="s">
        <v>148</v>
      </c>
      <c r="D13" s="328"/>
      <c r="E13" s="440">
        <v>1478</v>
      </c>
      <c r="F13" s="440">
        <v>625</v>
      </c>
      <c r="G13" s="498">
        <v>0.4229</v>
      </c>
      <c r="H13" s="328"/>
      <c r="I13" s="440">
        <v>98</v>
      </c>
      <c r="J13" s="440">
        <v>61</v>
      </c>
      <c r="K13" s="498">
        <v>0.62239999999999995</v>
      </c>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2"/>
      <c r="BC13" s="152"/>
      <c r="BD13" s="153"/>
      <c r="BE13" s="153"/>
      <c r="BF13" s="153"/>
      <c r="BG13" s="153"/>
      <c r="BH13" s="153"/>
      <c r="BI13" s="153"/>
      <c r="BJ13" s="153"/>
      <c r="BK13" s="39"/>
      <c r="BL13" s="151"/>
      <c r="BO13" s="53"/>
      <c r="BP13" s="53"/>
      <c r="BQ13" s="53"/>
      <c r="BR13" s="53"/>
      <c r="BS13" s="53"/>
      <c r="BT13" s="53"/>
      <c r="BU13" s="53"/>
      <c r="BV13" s="53"/>
      <c r="BW13" s="53"/>
      <c r="BZ13" s="53"/>
      <c r="CA13" s="53"/>
      <c r="CB13" s="53"/>
      <c r="CC13" s="53"/>
      <c r="CD13" s="53"/>
      <c r="CE13" s="53"/>
      <c r="CF13" s="53"/>
      <c r="CG13" s="53"/>
      <c r="CH13" s="53"/>
      <c r="CI13" s="53"/>
    </row>
    <row r="14" spans="1:87" s="37" customFormat="1">
      <c r="A14" s="153"/>
      <c r="B14" s="388" t="s">
        <v>147</v>
      </c>
      <c r="C14" s="396" t="s">
        <v>152</v>
      </c>
      <c r="D14" s="328"/>
      <c r="E14" s="440">
        <v>2544</v>
      </c>
      <c r="F14" s="440">
        <v>1047</v>
      </c>
      <c r="G14" s="498">
        <v>0.41160000000000002</v>
      </c>
      <c r="H14" s="328"/>
      <c r="I14" s="440">
        <v>70</v>
      </c>
      <c r="J14" s="440">
        <v>54</v>
      </c>
      <c r="K14" s="498">
        <v>0.77139999999999997</v>
      </c>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2"/>
      <c r="BC14" s="152"/>
      <c r="BD14" s="153"/>
      <c r="BE14" s="153"/>
      <c r="BF14" s="153"/>
      <c r="BG14" s="153"/>
      <c r="BH14" s="153"/>
      <c r="BI14" s="153"/>
      <c r="BJ14" s="153"/>
      <c r="BK14" s="39"/>
      <c r="BL14" s="151"/>
      <c r="BO14" s="39"/>
      <c r="BP14" s="39"/>
      <c r="BQ14" s="39"/>
      <c r="BR14" s="39"/>
      <c r="BS14" s="39"/>
      <c r="BT14" s="39"/>
      <c r="BU14" s="39"/>
      <c r="BV14" s="53"/>
      <c r="BW14" s="53"/>
      <c r="BZ14" s="53"/>
      <c r="CA14" s="53"/>
      <c r="CB14" s="53"/>
      <c r="CC14" s="53"/>
      <c r="CD14" s="53"/>
      <c r="CE14" s="53"/>
      <c r="CF14" s="53"/>
      <c r="CG14" s="53"/>
      <c r="CH14" s="53"/>
      <c r="CI14" s="53"/>
    </row>
    <row r="15" spans="1:87" s="37" customFormat="1">
      <c r="A15" s="153"/>
      <c r="B15" s="388" t="s">
        <v>147</v>
      </c>
      <c r="C15" s="396" t="s">
        <v>153</v>
      </c>
      <c r="D15" s="328"/>
      <c r="E15" s="440">
        <v>613</v>
      </c>
      <c r="F15" s="440">
        <v>341</v>
      </c>
      <c r="G15" s="498">
        <v>0.55630000000000002</v>
      </c>
      <c r="H15" s="328"/>
      <c r="I15" s="440">
        <v>39</v>
      </c>
      <c r="J15" s="440">
        <v>32</v>
      </c>
      <c r="K15" s="498">
        <v>0.82050000000000001</v>
      </c>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2"/>
      <c r="BC15" s="152"/>
      <c r="BD15" s="153"/>
      <c r="BE15" s="153"/>
      <c r="BF15" s="153"/>
      <c r="BG15" s="153"/>
      <c r="BH15" s="153"/>
      <c r="BI15" s="153"/>
      <c r="BJ15" s="153"/>
      <c r="BK15" s="39"/>
      <c r="BL15" s="151"/>
      <c r="BO15" s="53"/>
      <c r="BP15" s="53"/>
      <c r="BQ15" s="53"/>
      <c r="BR15" s="53"/>
      <c r="BS15" s="53"/>
      <c r="BT15" s="53"/>
      <c r="BU15" s="53"/>
      <c r="BV15" s="53"/>
      <c r="BW15" s="53"/>
      <c r="BZ15" s="53"/>
      <c r="CA15" s="53"/>
      <c r="CB15" s="53"/>
      <c r="CC15" s="53"/>
      <c r="CD15" s="53"/>
      <c r="CE15" s="53"/>
      <c r="CF15" s="53"/>
      <c r="CG15" s="53"/>
      <c r="CH15" s="53"/>
      <c r="CI15" s="53"/>
    </row>
    <row r="16" spans="1:87" s="37" customFormat="1">
      <c r="A16" s="153"/>
      <c r="B16" s="388" t="s">
        <v>155</v>
      </c>
      <c r="C16" s="396" t="s">
        <v>156</v>
      </c>
      <c r="D16" s="328"/>
      <c r="E16" s="440">
        <v>2087</v>
      </c>
      <c r="F16" s="440">
        <v>131</v>
      </c>
      <c r="G16" s="498">
        <v>6.2799999999999995E-2</v>
      </c>
      <c r="H16" s="328"/>
      <c r="I16" s="440">
        <v>80</v>
      </c>
      <c r="J16" s="440">
        <v>44</v>
      </c>
      <c r="K16" s="498">
        <v>0.55000000000000004</v>
      </c>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2"/>
      <c r="BC16" s="152"/>
      <c r="BD16" s="153"/>
      <c r="BE16" s="153"/>
      <c r="BF16" s="153"/>
      <c r="BG16" s="153"/>
      <c r="BH16" s="153"/>
      <c r="BI16" s="153"/>
      <c r="BJ16" s="153"/>
      <c r="BL16" s="151"/>
      <c r="BO16" s="53"/>
      <c r="BP16" s="53"/>
      <c r="BQ16" s="53"/>
      <c r="BR16" s="53"/>
      <c r="BS16" s="53"/>
      <c r="BT16" s="53"/>
      <c r="BU16" s="53"/>
      <c r="BV16" s="53"/>
      <c r="BW16" s="53"/>
      <c r="BZ16" s="53"/>
      <c r="CA16" s="53"/>
      <c r="CB16" s="53"/>
      <c r="CC16" s="53"/>
      <c r="CD16" s="53"/>
      <c r="CE16" s="53"/>
      <c r="CF16" s="53"/>
      <c r="CG16" s="53"/>
      <c r="CH16" s="53"/>
      <c r="CI16" s="53"/>
    </row>
    <row r="17" spans="1:87" s="37" customFormat="1">
      <c r="A17" s="153"/>
      <c r="B17" s="388" t="s">
        <v>157</v>
      </c>
      <c r="C17" s="396" t="s">
        <v>158</v>
      </c>
      <c r="D17" s="328"/>
      <c r="E17" s="440">
        <v>1525</v>
      </c>
      <c r="F17" s="440">
        <v>89</v>
      </c>
      <c r="G17" s="498">
        <v>5.8400000000000001E-2</v>
      </c>
      <c r="H17" s="328"/>
      <c r="I17" s="440">
        <v>49</v>
      </c>
      <c r="J17" s="440">
        <v>28</v>
      </c>
      <c r="K17" s="498">
        <v>0.57140000000000002</v>
      </c>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2"/>
      <c r="BC17" s="152"/>
      <c r="BD17" s="153"/>
      <c r="BE17" s="153"/>
      <c r="BF17" s="153"/>
      <c r="BG17" s="153"/>
      <c r="BH17" s="153"/>
      <c r="BI17" s="153"/>
      <c r="BJ17" s="153"/>
      <c r="BK17" s="39"/>
      <c r="BL17" s="151"/>
      <c r="BO17" s="53"/>
      <c r="BP17" s="53"/>
      <c r="BQ17" s="53"/>
      <c r="BR17" s="53"/>
      <c r="BS17" s="53"/>
      <c r="BT17" s="53"/>
      <c r="BU17" s="53"/>
      <c r="BV17" s="53"/>
      <c r="BW17" s="53"/>
      <c r="BZ17" s="53"/>
      <c r="CA17" s="53"/>
      <c r="CB17" s="53"/>
      <c r="CC17" s="53"/>
      <c r="CD17" s="53"/>
      <c r="CE17" s="53"/>
      <c r="CF17" s="53"/>
      <c r="CG17" s="53"/>
      <c r="CH17" s="53"/>
      <c r="CI17" s="53"/>
    </row>
    <row r="18" spans="1:87" s="37" customFormat="1">
      <c r="A18" s="153"/>
      <c r="B18" s="388" t="s">
        <v>159</v>
      </c>
      <c r="C18" s="396" t="s">
        <v>160</v>
      </c>
      <c r="D18" s="328"/>
      <c r="E18" s="440">
        <v>802</v>
      </c>
      <c r="F18" s="440">
        <v>1</v>
      </c>
      <c r="G18" s="389">
        <v>1.1999999999999999E-3</v>
      </c>
      <c r="H18" s="328"/>
      <c r="I18" s="440">
        <v>66</v>
      </c>
      <c r="J18" s="440">
        <v>0</v>
      </c>
      <c r="K18" s="498">
        <v>0</v>
      </c>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2"/>
      <c r="BC18" s="152"/>
      <c r="BD18" s="153"/>
      <c r="BE18" s="153"/>
      <c r="BF18" s="153"/>
      <c r="BG18" s="153"/>
      <c r="BH18" s="153"/>
      <c r="BI18" s="153"/>
      <c r="BJ18" s="153"/>
      <c r="BK18" s="39"/>
      <c r="BL18" s="151"/>
      <c r="BO18" s="39"/>
      <c r="BP18" s="39"/>
      <c r="BQ18" s="53"/>
      <c r="BR18" s="53"/>
      <c r="BS18" s="53"/>
      <c r="BT18" s="53"/>
      <c r="BU18" s="53"/>
      <c r="BV18" s="53"/>
      <c r="BW18" s="53"/>
      <c r="BZ18" s="53"/>
      <c r="CA18" s="53"/>
      <c r="CB18" s="53"/>
      <c r="CC18" s="53"/>
      <c r="CD18" s="53"/>
      <c r="CE18" s="53"/>
      <c r="CF18" s="53"/>
      <c r="CG18" s="53"/>
      <c r="CH18" s="53"/>
      <c r="CI18" s="53"/>
    </row>
    <row r="19" spans="1:87" s="37" customFormat="1">
      <c r="A19" s="153"/>
      <c r="B19" s="388" t="s">
        <v>161</v>
      </c>
      <c r="C19" s="396" t="s">
        <v>164</v>
      </c>
      <c r="D19" s="328"/>
      <c r="E19" s="440">
        <v>1878</v>
      </c>
      <c r="F19" s="440">
        <v>694</v>
      </c>
      <c r="G19" s="498">
        <v>0.3695</v>
      </c>
      <c r="H19" s="328"/>
      <c r="I19" s="440">
        <v>86</v>
      </c>
      <c r="J19" s="440">
        <v>80</v>
      </c>
      <c r="K19" s="498">
        <v>0.93020000000000003</v>
      </c>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2"/>
      <c r="BC19" s="152"/>
      <c r="BD19" s="153"/>
      <c r="BE19" s="153"/>
      <c r="BF19" s="153"/>
      <c r="BG19" s="153"/>
      <c r="BH19" s="153"/>
      <c r="BI19" s="153"/>
      <c r="BJ19" s="153"/>
      <c r="BK19" s="39"/>
      <c r="BL19" s="151"/>
      <c r="BO19" s="53"/>
      <c r="BP19" s="53"/>
      <c r="BQ19" s="53"/>
      <c r="BR19" s="53"/>
      <c r="BS19" s="53"/>
      <c r="BT19" s="53"/>
      <c r="BU19" s="53"/>
      <c r="BV19" s="53"/>
      <c r="BW19" s="53"/>
      <c r="BZ19" s="53"/>
      <c r="CA19" s="53"/>
      <c r="CB19" s="53"/>
      <c r="CC19" s="53"/>
      <c r="CD19" s="53"/>
      <c r="CE19" s="53"/>
      <c r="CF19" s="53"/>
      <c r="CG19" s="53"/>
      <c r="CH19" s="53"/>
      <c r="CI19" s="53"/>
    </row>
    <row r="20" spans="1:87" s="37" customFormat="1" ht="12.75" customHeight="1">
      <c r="A20" s="153"/>
      <c r="B20" s="388" t="s">
        <v>161</v>
      </c>
      <c r="C20" s="396" t="s">
        <v>162</v>
      </c>
      <c r="D20" s="328"/>
      <c r="E20" s="440">
        <v>2737</v>
      </c>
      <c r="F20" s="440">
        <v>739</v>
      </c>
      <c r="G20" s="498">
        <v>0.27</v>
      </c>
      <c r="H20" s="328"/>
      <c r="I20" s="440">
        <v>128</v>
      </c>
      <c r="J20" s="440">
        <v>91</v>
      </c>
      <c r="K20" s="498">
        <v>0.71089999999999998</v>
      </c>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2"/>
      <c r="BC20" s="152"/>
      <c r="BD20" s="153"/>
      <c r="BE20" s="153"/>
      <c r="BF20" s="153"/>
      <c r="BG20" s="153"/>
      <c r="BH20" s="153"/>
      <c r="BI20" s="153"/>
      <c r="BJ20" s="153"/>
      <c r="BK20" s="39"/>
      <c r="BL20" s="151"/>
      <c r="BO20" s="39"/>
      <c r="BP20" s="39"/>
      <c r="BQ20" s="53"/>
      <c r="BR20" s="53"/>
      <c r="BS20" s="53"/>
      <c r="BT20" s="53"/>
      <c r="BU20" s="53"/>
      <c r="BV20" s="53"/>
      <c r="BW20" s="53"/>
      <c r="BZ20" s="53"/>
      <c r="CA20" s="53"/>
      <c r="CB20" s="53"/>
      <c r="CC20" s="53"/>
      <c r="CD20" s="53"/>
      <c r="CE20" s="53"/>
      <c r="CF20" s="53"/>
      <c r="CG20" s="53"/>
      <c r="CH20" s="53"/>
      <c r="CI20" s="53"/>
    </row>
    <row r="21" spans="1:87" s="37" customFormat="1" ht="25.5">
      <c r="A21" s="153"/>
      <c r="B21" s="388" t="s">
        <v>161</v>
      </c>
      <c r="C21" s="396" t="s">
        <v>163</v>
      </c>
      <c r="D21" s="328"/>
      <c r="E21" s="440">
        <v>3527</v>
      </c>
      <c r="F21" s="440">
        <v>671</v>
      </c>
      <c r="G21" s="498">
        <v>0.19020000000000001</v>
      </c>
      <c r="H21" s="328"/>
      <c r="I21" s="440">
        <v>124</v>
      </c>
      <c r="J21" s="440">
        <v>47</v>
      </c>
      <c r="K21" s="498">
        <v>0.379</v>
      </c>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2"/>
      <c r="BC21" s="152"/>
      <c r="BD21" s="153"/>
      <c r="BE21" s="153"/>
      <c r="BF21" s="153"/>
      <c r="BG21" s="153"/>
      <c r="BH21" s="153"/>
      <c r="BI21" s="153"/>
      <c r="BJ21" s="153"/>
      <c r="BK21" s="39"/>
      <c r="BL21" s="151"/>
      <c r="BO21" s="53"/>
      <c r="BP21" s="53"/>
      <c r="BQ21" s="53"/>
      <c r="BR21" s="53"/>
      <c r="BS21" s="53"/>
      <c r="BT21" s="53"/>
      <c r="BU21" s="53"/>
      <c r="BV21" s="53"/>
      <c r="BW21" s="53"/>
      <c r="BZ21" s="53"/>
      <c r="CA21" s="53"/>
      <c r="CB21" s="53"/>
      <c r="CC21" s="53"/>
      <c r="CD21" s="53"/>
      <c r="CE21" s="53"/>
      <c r="CF21" s="53"/>
      <c r="CG21" s="53"/>
      <c r="CH21" s="53"/>
      <c r="CI21" s="53"/>
    </row>
    <row r="22" spans="1:87" s="37" customFormat="1">
      <c r="A22" s="153"/>
      <c r="B22" s="388" t="s">
        <v>165</v>
      </c>
      <c r="C22" s="396" t="s">
        <v>166</v>
      </c>
      <c r="D22" s="328"/>
      <c r="E22" s="440">
        <v>1107</v>
      </c>
      <c r="F22" s="440">
        <v>333</v>
      </c>
      <c r="G22" s="498">
        <v>0.30080000000000001</v>
      </c>
      <c r="H22" s="328"/>
      <c r="I22" s="440">
        <v>95</v>
      </c>
      <c r="J22" s="440">
        <v>87</v>
      </c>
      <c r="K22" s="498">
        <v>0.91579999999999995</v>
      </c>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2"/>
      <c r="BC22" s="152"/>
      <c r="BD22" s="153"/>
      <c r="BE22" s="153"/>
      <c r="BF22" s="153"/>
      <c r="BG22" s="153"/>
      <c r="BH22" s="153"/>
      <c r="BI22" s="153"/>
      <c r="BJ22" s="153"/>
      <c r="BK22" s="39"/>
      <c r="BL22" s="151"/>
      <c r="BO22" s="39"/>
      <c r="BP22" s="39"/>
      <c r="BQ22" s="39"/>
      <c r="BR22" s="39"/>
      <c r="BS22" s="39"/>
      <c r="BT22" s="39"/>
      <c r="BU22" s="39"/>
      <c r="BV22" s="53"/>
      <c r="BW22" s="53"/>
      <c r="BZ22" s="53"/>
      <c r="CA22" s="53"/>
      <c r="CB22" s="53"/>
      <c r="CC22" s="53"/>
      <c r="CD22" s="53"/>
      <c r="CE22" s="53"/>
      <c r="CF22" s="53"/>
      <c r="CG22" s="53"/>
      <c r="CH22" s="53"/>
      <c r="CI22" s="53"/>
    </row>
    <row r="23" spans="1:87" s="37" customFormat="1">
      <c r="A23" s="153"/>
      <c r="B23" s="388" t="s">
        <v>167</v>
      </c>
      <c r="C23" s="396" t="s">
        <v>168</v>
      </c>
      <c r="D23" s="328"/>
      <c r="E23" s="440">
        <v>1130</v>
      </c>
      <c r="F23" s="440">
        <v>117</v>
      </c>
      <c r="G23" s="498">
        <v>0.10349999999999999</v>
      </c>
      <c r="H23" s="328"/>
      <c r="I23" s="440">
        <v>80</v>
      </c>
      <c r="J23" s="440">
        <v>55</v>
      </c>
      <c r="K23" s="498">
        <v>0.6875</v>
      </c>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2"/>
      <c r="BC23" s="152"/>
      <c r="BD23" s="153"/>
      <c r="BE23" s="153"/>
      <c r="BF23" s="153"/>
      <c r="BG23" s="153"/>
      <c r="BH23" s="153"/>
      <c r="BI23" s="153"/>
      <c r="BJ23" s="153"/>
      <c r="BK23" s="39"/>
      <c r="BL23" s="151"/>
      <c r="BO23" s="53"/>
      <c r="BP23" s="53"/>
      <c r="BQ23" s="53"/>
      <c r="BR23" s="53"/>
      <c r="BS23" s="53"/>
      <c r="BT23" s="53"/>
      <c r="BU23" s="53"/>
      <c r="BV23" s="53"/>
      <c r="BW23" s="53"/>
      <c r="BZ23" s="53"/>
      <c r="CA23" s="53"/>
      <c r="CB23" s="53"/>
      <c r="CC23" s="53"/>
      <c r="CD23" s="53"/>
      <c r="CE23" s="53"/>
      <c r="CF23" s="53"/>
      <c r="CG23" s="53"/>
      <c r="CH23" s="53"/>
      <c r="CI23" s="53"/>
    </row>
    <row r="24" spans="1:87" s="37" customFormat="1">
      <c r="A24" s="153"/>
      <c r="B24" s="388" t="s">
        <v>169</v>
      </c>
      <c r="C24" s="396" t="s">
        <v>172</v>
      </c>
      <c r="D24" s="328"/>
      <c r="E24" s="440">
        <v>774</v>
      </c>
      <c r="F24" s="440">
        <v>330</v>
      </c>
      <c r="G24" s="498">
        <v>0.4264</v>
      </c>
      <c r="H24" s="328"/>
      <c r="I24" s="440">
        <v>50</v>
      </c>
      <c r="J24" s="440">
        <v>43</v>
      </c>
      <c r="K24" s="498">
        <v>0.86</v>
      </c>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2"/>
      <c r="BC24" s="152"/>
      <c r="BD24" s="153"/>
      <c r="BE24" s="153"/>
      <c r="BF24" s="153"/>
      <c r="BG24" s="153"/>
      <c r="BH24" s="153"/>
      <c r="BI24" s="153"/>
      <c r="BJ24" s="153"/>
      <c r="BK24" s="39"/>
      <c r="BL24" s="151"/>
      <c r="BO24" s="39"/>
      <c r="BP24" s="39"/>
      <c r="BQ24" s="53"/>
      <c r="BR24" s="53"/>
      <c r="BS24" s="53"/>
      <c r="BT24" s="53"/>
      <c r="BU24" s="53"/>
      <c r="BV24" s="53"/>
      <c r="BW24" s="53"/>
      <c r="BZ24" s="53"/>
      <c r="CA24" s="53"/>
      <c r="CB24" s="53"/>
      <c r="CC24" s="53"/>
      <c r="CD24" s="53"/>
      <c r="CE24" s="53"/>
      <c r="CF24" s="53"/>
      <c r="CG24" s="53"/>
      <c r="CH24" s="53"/>
      <c r="CI24" s="53"/>
    </row>
    <row r="25" spans="1:87" s="37" customFormat="1">
      <c r="A25" s="153"/>
      <c r="B25" s="388" t="s">
        <v>169</v>
      </c>
      <c r="C25" s="396" t="s">
        <v>171</v>
      </c>
      <c r="D25" s="328"/>
      <c r="E25" s="440">
        <v>1610</v>
      </c>
      <c r="F25" s="440">
        <v>441</v>
      </c>
      <c r="G25" s="498">
        <v>0.27389999999999998</v>
      </c>
      <c r="H25" s="328"/>
      <c r="I25" s="440">
        <v>69</v>
      </c>
      <c r="J25" s="440">
        <v>69</v>
      </c>
      <c r="K25" s="498">
        <v>1</v>
      </c>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2"/>
      <c r="BC25" s="152"/>
      <c r="BD25" s="153"/>
      <c r="BE25" s="153"/>
      <c r="BF25" s="153"/>
      <c r="BG25" s="153"/>
      <c r="BH25" s="153"/>
      <c r="BI25" s="153"/>
      <c r="BJ25" s="153"/>
      <c r="BK25" s="39"/>
      <c r="BL25" s="151"/>
      <c r="BO25" s="53"/>
      <c r="BP25" s="53"/>
      <c r="BQ25" s="53"/>
      <c r="BR25" s="53"/>
      <c r="BS25" s="53"/>
      <c r="BT25" s="53"/>
      <c r="BU25" s="53"/>
      <c r="BV25" s="53"/>
      <c r="BW25" s="53"/>
      <c r="BZ25" s="53"/>
      <c r="CA25" s="53"/>
      <c r="CB25" s="53"/>
      <c r="CC25" s="53"/>
      <c r="CD25" s="53"/>
      <c r="CE25" s="53"/>
      <c r="CF25" s="53"/>
      <c r="CG25" s="53"/>
      <c r="CH25" s="53"/>
      <c r="CI25" s="53"/>
    </row>
    <row r="26" spans="1:87" s="37" customFormat="1">
      <c r="A26" s="153"/>
      <c r="B26" s="388" t="s">
        <v>169</v>
      </c>
      <c r="C26" s="396" t="s">
        <v>170</v>
      </c>
      <c r="D26" s="328"/>
      <c r="E26" s="440">
        <v>2698</v>
      </c>
      <c r="F26" s="440">
        <v>377</v>
      </c>
      <c r="G26" s="498">
        <v>0.13969999999999999</v>
      </c>
      <c r="H26" s="328"/>
      <c r="I26" s="440">
        <v>138</v>
      </c>
      <c r="J26" s="440">
        <v>32</v>
      </c>
      <c r="K26" s="498">
        <v>0.2319</v>
      </c>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2"/>
      <c r="BC26" s="152"/>
      <c r="BD26" s="153"/>
      <c r="BE26" s="153"/>
      <c r="BF26" s="153"/>
      <c r="BG26" s="153"/>
      <c r="BH26" s="153"/>
      <c r="BI26" s="153"/>
      <c r="BJ26" s="153"/>
      <c r="BK26" s="39"/>
      <c r="BL26" s="151"/>
      <c r="BO26" s="39"/>
      <c r="BP26" s="39"/>
      <c r="BQ26" s="53"/>
      <c r="BR26" s="53"/>
      <c r="BS26" s="53"/>
      <c r="BT26" s="53"/>
      <c r="BU26" s="53"/>
      <c r="BV26" s="53"/>
      <c r="BW26" s="53"/>
      <c r="BZ26" s="53"/>
      <c r="CA26" s="53"/>
      <c r="CB26" s="53"/>
      <c r="CC26" s="53"/>
      <c r="CD26" s="53"/>
      <c r="CE26" s="53"/>
      <c r="CF26" s="53"/>
      <c r="CG26" s="53"/>
      <c r="CH26" s="53"/>
      <c r="CI26" s="53"/>
    </row>
    <row r="27" spans="1:87" s="37" customFormat="1">
      <c r="A27" s="153"/>
      <c r="B27" s="388" t="s">
        <v>173</v>
      </c>
      <c r="C27" s="396" t="s">
        <v>174</v>
      </c>
      <c r="D27" s="328"/>
      <c r="E27" s="440">
        <v>1328</v>
      </c>
      <c r="F27" s="440">
        <v>180</v>
      </c>
      <c r="G27" s="498">
        <v>0.13550000000000001</v>
      </c>
      <c r="H27" s="328"/>
      <c r="I27" s="440">
        <v>104</v>
      </c>
      <c r="J27" s="440">
        <v>82</v>
      </c>
      <c r="K27" s="498">
        <v>0.78849999999999998</v>
      </c>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2"/>
      <c r="BC27" s="152"/>
      <c r="BD27" s="153"/>
      <c r="BE27" s="153"/>
      <c r="BF27" s="153"/>
      <c r="BG27" s="153"/>
      <c r="BH27" s="153"/>
      <c r="BI27" s="153"/>
      <c r="BJ27" s="153"/>
      <c r="BK27" s="39"/>
      <c r="BL27" s="151"/>
      <c r="BO27" s="53"/>
      <c r="BP27" s="53"/>
      <c r="BQ27" s="53"/>
      <c r="BR27" s="53"/>
      <c r="BS27" s="53"/>
      <c r="BT27" s="53"/>
      <c r="BU27" s="53"/>
      <c r="BV27" s="53"/>
      <c r="BW27" s="53"/>
      <c r="BZ27" s="53"/>
      <c r="CA27" s="53"/>
      <c r="CB27" s="53"/>
      <c r="CC27" s="53"/>
      <c r="CD27" s="53"/>
      <c r="CE27" s="53"/>
      <c r="CF27" s="53"/>
      <c r="CG27" s="53"/>
      <c r="CH27" s="53"/>
      <c r="CI27" s="53"/>
    </row>
    <row r="28" spans="1:87" s="37" customFormat="1">
      <c r="A28" s="153"/>
      <c r="B28" s="388" t="s">
        <v>175</v>
      </c>
      <c r="C28" s="396" t="s">
        <v>177</v>
      </c>
      <c r="D28" s="328"/>
      <c r="E28" s="440">
        <v>1110</v>
      </c>
      <c r="F28" s="440">
        <v>114</v>
      </c>
      <c r="G28" s="498">
        <v>0.1027</v>
      </c>
      <c r="H28" s="328"/>
      <c r="I28" s="440">
        <v>69</v>
      </c>
      <c r="J28" s="440">
        <v>38</v>
      </c>
      <c r="K28" s="498">
        <v>0.55069999999999997</v>
      </c>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2"/>
      <c r="BC28" s="152"/>
      <c r="BD28" s="153"/>
      <c r="BE28" s="153"/>
      <c r="BF28" s="153"/>
      <c r="BG28" s="153"/>
      <c r="BH28" s="153"/>
      <c r="BI28" s="153"/>
      <c r="BJ28" s="153"/>
      <c r="BK28" s="39"/>
      <c r="BL28" s="151"/>
      <c r="BO28" s="39"/>
      <c r="BP28" s="39"/>
      <c r="BQ28" s="53"/>
      <c r="BR28" s="53"/>
      <c r="BS28" s="53"/>
      <c r="BT28" s="53"/>
      <c r="BU28" s="53"/>
      <c r="BV28" s="53"/>
      <c r="BW28" s="53"/>
      <c r="BZ28" s="53"/>
      <c r="CA28" s="53"/>
      <c r="CB28" s="53"/>
      <c r="CC28" s="53"/>
      <c r="CD28" s="53"/>
      <c r="CE28" s="53"/>
      <c r="CF28" s="53"/>
      <c r="CG28" s="53"/>
      <c r="CH28" s="53"/>
      <c r="CI28" s="53"/>
    </row>
    <row r="29" spans="1:87" s="37" customFormat="1">
      <c r="A29" s="153"/>
      <c r="B29" s="388" t="s">
        <v>175</v>
      </c>
      <c r="C29" s="396" t="s">
        <v>176</v>
      </c>
      <c r="D29" s="328"/>
      <c r="E29" s="440">
        <v>1557</v>
      </c>
      <c r="F29" s="440">
        <v>112</v>
      </c>
      <c r="G29" s="498">
        <v>7.1900000000000006E-2</v>
      </c>
      <c r="H29" s="328"/>
      <c r="I29" s="440">
        <v>113</v>
      </c>
      <c r="J29" s="440">
        <v>26</v>
      </c>
      <c r="K29" s="498">
        <v>0.2301</v>
      </c>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2"/>
      <c r="BC29" s="152"/>
      <c r="BD29" s="153"/>
      <c r="BE29" s="153"/>
      <c r="BF29" s="153"/>
      <c r="BG29" s="153"/>
      <c r="BH29" s="153"/>
      <c r="BI29" s="153"/>
      <c r="BJ29" s="153"/>
      <c r="BK29" s="39"/>
      <c r="BL29" s="151"/>
      <c r="BO29" s="53"/>
      <c r="BP29" s="53"/>
      <c r="BQ29" s="53"/>
      <c r="BR29" s="53"/>
      <c r="BS29" s="53"/>
      <c r="BT29" s="53"/>
      <c r="BU29" s="53"/>
      <c r="BV29" s="53"/>
      <c r="BW29" s="53"/>
      <c r="BZ29" s="53"/>
      <c r="CA29" s="53"/>
      <c r="CB29" s="53"/>
      <c r="CC29" s="53"/>
      <c r="CD29" s="53"/>
      <c r="CE29" s="53"/>
      <c r="CF29" s="53"/>
      <c r="CG29" s="53"/>
      <c r="CH29" s="53"/>
      <c r="CI29" s="53"/>
    </row>
    <row r="30" spans="1:87" s="37" customFormat="1">
      <c r="A30" s="153"/>
      <c r="B30" s="388" t="s">
        <v>178</v>
      </c>
      <c r="C30" s="396" t="s">
        <v>179</v>
      </c>
      <c r="D30" s="328"/>
      <c r="E30" s="440">
        <v>631</v>
      </c>
      <c r="F30" s="440">
        <v>168</v>
      </c>
      <c r="G30" s="498">
        <v>0.26619999999999999</v>
      </c>
      <c r="H30" s="328"/>
      <c r="I30" s="440">
        <v>75</v>
      </c>
      <c r="J30" s="440">
        <v>63</v>
      </c>
      <c r="K30" s="498">
        <v>0.84</v>
      </c>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2"/>
      <c r="BC30" s="152"/>
      <c r="BD30" s="153"/>
      <c r="BE30" s="153"/>
      <c r="BF30" s="153"/>
      <c r="BG30" s="153"/>
      <c r="BH30" s="153"/>
      <c r="BI30" s="153"/>
      <c r="BJ30" s="153"/>
      <c r="BK30" s="39"/>
      <c r="BL30" s="151"/>
      <c r="BO30" s="39"/>
      <c r="BP30" s="39"/>
      <c r="BQ30" s="53"/>
      <c r="BR30" s="53"/>
      <c r="BS30" s="53"/>
      <c r="BT30" s="53"/>
      <c r="BU30" s="53"/>
      <c r="BV30" s="53"/>
      <c r="BW30" s="53"/>
      <c r="BZ30" s="53"/>
      <c r="CA30" s="53"/>
      <c r="CB30" s="53"/>
      <c r="CC30" s="53"/>
      <c r="CD30" s="53"/>
      <c r="CE30" s="53"/>
      <c r="CF30" s="53"/>
      <c r="CG30" s="53"/>
      <c r="CH30" s="53"/>
      <c r="CI30" s="53"/>
    </row>
    <row r="31" spans="1:87" s="37" customFormat="1">
      <c r="A31" s="153"/>
      <c r="B31" s="388" t="s">
        <v>180</v>
      </c>
      <c r="C31" s="396" t="s">
        <v>182</v>
      </c>
      <c r="D31" s="328"/>
      <c r="E31" s="440">
        <v>1263</v>
      </c>
      <c r="F31" s="440">
        <v>77</v>
      </c>
      <c r="G31" s="498">
        <v>6.0999999999999999E-2</v>
      </c>
      <c r="H31" s="328"/>
      <c r="I31" s="440">
        <v>35</v>
      </c>
      <c r="J31" s="440">
        <v>5</v>
      </c>
      <c r="K31" s="498">
        <v>0.1429</v>
      </c>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2"/>
      <c r="BC31" s="152"/>
      <c r="BD31" s="153"/>
      <c r="BE31" s="153"/>
      <c r="BF31" s="153"/>
      <c r="BG31" s="153"/>
      <c r="BH31" s="153"/>
      <c r="BI31" s="153"/>
      <c r="BJ31" s="153"/>
      <c r="BK31" s="39"/>
      <c r="BL31" s="151"/>
      <c r="BO31" s="53"/>
      <c r="BP31" s="53"/>
      <c r="BQ31" s="53"/>
      <c r="BR31" s="53"/>
      <c r="BS31" s="53"/>
      <c r="BT31" s="53"/>
      <c r="BU31" s="53"/>
      <c r="BV31" s="53"/>
      <c r="BW31" s="53"/>
      <c r="BZ31" s="53"/>
      <c r="CA31" s="53"/>
      <c r="CB31" s="53"/>
      <c r="CC31" s="53"/>
      <c r="CD31" s="53"/>
      <c r="CE31" s="53"/>
      <c r="CF31" s="53"/>
      <c r="CG31" s="53"/>
      <c r="CH31" s="53"/>
      <c r="CI31" s="53"/>
    </row>
    <row r="32" spans="1:87" s="37" customFormat="1">
      <c r="A32" s="153"/>
      <c r="B32" s="388" t="s">
        <v>180</v>
      </c>
      <c r="C32" s="396" t="s">
        <v>181</v>
      </c>
      <c r="D32" s="328"/>
      <c r="E32" s="440">
        <v>3240</v>
      </c>
      <c r="F32" s="440">
        <v>170</v>
      </c>
      <c r="G32" s="498">
        <v>5.2499999999999998E-2</v>
      </c>
      <c r="H32" s="328"/>
      <c r="I32" s="440">
        <v>110</v>
      </c>
      <c r="J32" s="440">
        <v>30</v>
      </c>
      <c r="K32" s="498">
        <v>0.2727</v>
      </c>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2"/>
      <c r="BC32" s="152"/>
      <c r="BD32" s="153"/>
      <c r="BE32" s="153"/>
      <c r="BF32" s="153"/>
      <c r="BG32" s="153"/>
      <c r="BH32" s="153"/>
      <c r="BI32" s="153"/>
      <c r="BJ32" s="153"/>
      <c r="BK32" s="39"/>
      <c r="BL32" s="151"/>
      <c r="BO32" s="39"/>
      <c r="BP32" s="39"/>
      <c r="BQ32" s="53"/>
      <c r="BR32" s="53"/>
      <c r="BS32" s="53"/>
      <c r="BT32" s="53"/>
      <c r="BU32" s="53"/>
      <c r="BV32" s="53"/>
      <c r="BW32" s="53"/>
      <c r="BZ32" s="53"/>
      <c r="CA32" s="53"/>
      <c r="CB32" s="53"/>
      <c r="CC32" s="53"/>
      <c r="CD32" s="53"/>
      <c r="CE32" s="53"/>
      <c r="CF32" s="53"/>
      <c r="CG32" s="53"/>
      <c r="CH32" s="53"/>
      <c r="CI32" s="53"/>
    </row>
    <row r="33" spans="1:87" s="37" customFormat="1">
      <c r="A33" s="153"/>
      <c r="B33" s="388" t="s">
        <v>180</v>
      </c>
      <c r="C33" s="396" t="s">
        <v>183</v>
      </c>
      <c r="D33" s="328"/>
      <c r="E33" s="440">
        <v>4361</v>
      </c>
      <c r="F33" s="440">
        <v>189</v>
      </c>
      <c r="G33" s="498">
        <v>4.3299999999999998E-2</v>
      </c>
      <c r="H33" s="328"/>
      <c r="I33" s="440">
        <v>188</v>
      </c>
      <c r="J33" s="440">
        <v>37</v>
      </c>
      <c r="K33" s="498">
        <v>0.1968</v>
      </c>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2"/>
      <c r="BC33" s="152"/>
      <c r="BD33" s="153"/>
      <c r="BE33" s="153"/>
      <c r="BF33" s="153"/>
      <c r="BG33" s="153"/>
      <c r="BH33" s="153"/>
      <c r="BI33" s="153"/>
      <c r="BJ33" s="153"/>
      <c r="BK33" s="39"/>
      <c r="BL33" s="151"/>
      <c r="BO33" s="53"/>
      <c r="BP33" s="53"/>
      <c r="BQ33" s="53"/>
      <c r="BR33" s="53"/>
      <c r="BS33" s="53"/>
      <c r="BT33" s="53"/>
      <c r="BU33" s="53"/>
      <c r="BV33" s="53"/>
      <c r="BW33" s="53"/>
      <c r="BZ33" s="53"/>
      <c r="CA33" s="53"/>
      <c r="CB33" s="53"/>
      <c r="CC33" s="53"/>
      <c r="CD33" s="53"/>
      <c r="CE33" s="53"/>
      <c r="CF33" s="53"/>
      <c r="CG33" s="53"/>
      <c r="CH33" s="53"/>
      <c r="CI33" s="53"/>
    </row>
    <row r="34" spans="1:87" s="37" customFormat="1">
      <c r="A34" s="153"/>
      <c r="B34" s="388" t="s">
        <v>184</v>
      </c>
      <c r="C34" s="396" t="s">
        <v>185</v>
      </c>
      <c r="D34" s="328"/>
      <c r="E34" s="440">
        <v>2823</v>
      </c>
      <c r="F34" s="440">
        <v>187</v>
      </c>
      <c r="G34" s="498">
        <v>6.6199999999999995E-2</v>
      </c>
      <c r="H34" s="328"/>
      <c r="I34" s="440">
        <v>128</v>
      </c>
      <c r="J34" s="440">
        <v>70</v>
      </c>
      <c r="K34" s="498">
        <v>0.54690000000000005</v>
      </c>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2"/>
      <c r="BC34" s="152"/>
      <c r="BD34" s="153"/>
      <c r="BE34" s="153"/>
      <c r="BF34" s="153"/>
      <c r="BG34" s="153"/>
      <c r="BH34" s="153"/>
      <c r="BI34" s="153"/>
      <c r="BJ34" s="153"/>
      <c r="BK34" s="39"/>
      <c r="BL34" s="151"/>
      <c r="BO34" s="39"/>
      <c r="BP34" s="39"/>
      <c r="BQ34" s="53"/>
      <c r="BR34" s="53"/>
      <c r="BS34" s="53"/>
      <c r="BT34" s="53"/>
      <c r="BU34" s="53"/>
      <c r="BV34" s="53"/>
      <c r="BW34" s="53"/>
      <c r="BZ34" s="53"/>
      <c r="CA34" s="53"/>
      <c r="CB34" s="53"/>
      <c r="CC34" s="53"/>
      <c r="CD34" s="53"/>
      <c r="CE34" s="53"/>
      <c r="CF34" s="53"/>
      <c r="CG34" s="53"/>
      <c r="CH34" s="53"/>
      <c r="CI34" s="53"/>
    </row>
    <row r="35" spans="1:87" s="37" customFormat="1">
      <c r="A35" s="153"/>
      <c r="B35" s="388" t="s">
        <v>186</v>
      </c>
      <c r="C35" s="396" t="s">
        <v>187</v>
      </c>
      <c r="D35" s="328"/>
      <c r="E35" s="440">
        <v>1068</v>
      </c>
      <c r="F35" s="440">
        <v>18</v>
      </c>
      <c r="G35" s="498">
        <v>1.6899999999999998E-2</v>
      </c>
      <c r="H35" s="328"/>
      <c r="I35" s="440">
        <v>70</v>
      </c>
      <c r="J35" s="440">
        <v>3</v>
      </c>
      <c r="K35" s="498">
        <v>4.2900000000000001E-2</v>
      </c>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2"/>
      <c r="BC35" s="152"/>
      <c r="BD35" s="153"/>
      <c r="BE35" s="153"/>
      <c r="BF35" s="153"/>
      <c r="BG35" s="153"/>
      <c r="BH35" s="153"/>
      <c r="BI35" s="153"/>
      <c r="BJ35" s="153"/>
      <c r="BK35" s="39"/>
      <c r="BL35" s="151"/>
      <c r="BO35" s="53"/>
      <c r="BP35" s="53"/>
      <c r="BQ35" s="53"/>
      <c r="BR35" s="53"/>
      <c r="BS35" s="53"/>
      <c r="BT35" s="53"/>
      <c r="BU35" s="53"/>
      <c r="BV35" s="53"/>
      <c r="BW35" s="53"/>
      <c r="BZ35" s="53"/>
      <c r="CA35" s="53"/>
      <c r="CB35" s="53"/>
      <c r="CC35" s="53"/>
      <c r="CD35" s="53"/>
      <c r="CE35" s="53"/>
      <c r="CF35" s="53"/>
      <c r="CG35" s="53"/>
      <c r="CH35" s="53"/>
      <c r="CI35" s="53"/>
    </row>
    <row r="36" spans="1:87" s="37" customFormat="1">
      <c r="A36" s="153"/>
      <c r="B36" s="388" t="s">
        <v>188</v>
      </c>
      <c r="C36" s="396" t="s">
        <v>190</v>
      </c>
      <c r="D36" s="328"/>
      <c r="E36" s="440">
        <v>2155</v>
      </c>
      <c r="F36" s="440">
        <v>420</v>
      </c>
      <c r="G36" s="498">
        <v>0.19489999999999999</v>
      </c>
      <c r="H36" s="328"/>
      <c r="I36" s="440">
        <v>145</v>
      </c>
      <c r="J36" s="440">
        <v>81</v>
      </c>
      <c r="K36" s="498">
        <v>0.55859999999999999</v>
      </c>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2"/>
      <c r="BC36" s="152"/>
      <c r="BD36" s="153"/>
      <c r="BE36" s="153"/>
      <c r="BF36" s="153"/>
      <c r="BG36" s="153"/>
      <c r="BH36" s="153"/>
      <c r="BI36" s="153"/>
      <c r="BJ36" s="153"/>
      <c r="BK36" s="39"/>
      <c r="BL36" s="151"/>
      <c r="BO36" s="39"/>
      <c r="BP36" s="39"/>
      <c r="BQ36" s="53"/>
      <c r="BR36" s="53"/>
      <c r="BS36" s="53"/>
      <c r="BT36" s="53"/>
      <c r="BU36" s="53"/>
      <c r="BV36" s="53"/>
      <c r="BW36" s="53"/>
      <c r="BZ36" s="53"/>
      <c r="CA36" s="53"/>
      <c r="CB36" s="53"/>
      <c r="CC36" s="53"/>
      <c r="CD36" s="53"/>
      <c r="CE36" s="53"/>
      <c r="CF36" s="53"/>
      <c r="CG36" s="53"/>
      <c r="CH36" s="53"/>
      <c r="CI36" s="53"/>
    </row>
    <row r="37" spans="1:87" s="37" customFormat="1">
      <c r="A37" s="153"/>
      <c r="B37" s="388" t="s">
        <v>188</v>
      </c>
      <c r="C37" s="396" t="s">
        <v>189</v>
      </c>
      <c r="D37" s="328"/>
      <c r="E37" s="440">
        <v>1716</v>
      </c>
      <c r="F37" s="440">
        <v>384</v>
      </c>
      <c r="G37" s="498">
        <v>0.2238</v>
      </c>
      <c r="H37" s="328"/>
      <c r="I37" s="440">
        <v>108</v>
      </c>
      <c r="J37" s="440">
        <v>65</v>
      </c>
      <c r="K37" s="498">
        <v>0.60189999999999999</v>
      </c>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2"/>
      <c r="BC37" s="152"/>
      <c r="BD37" s="153"/>
      <c r="BE37" s="153"/>
      <c r="BF37" s="153"/>
      <c r="BG37" s="153"/>
      <c r="BH37" s="153"/>
      <c r="BI37" s="153"/>
      <c r="BJ37" s="153"/>
      <c r="BK37" s="39"/>
      <c r="BL37" s="151"/>
      <c r="BO37" s="53"/>
      <c r="BP37" s="53"/>
      <c r="BQ37" s="53"/>
      <c r="BR37" s="53"/>
      <c r="BS37" s="53"/>
      <c r="BT37" s="53"/>
      <c r="BU37" s="53"/>
      <c r="BV37" s="53"/>
      <c r="BW37" s="53"/>
      <c r="BZ37" s="53"/>
      <c r="CA37" s="53"/>
      <c r="CB37" s="53"/>
      <c r="CC37" s="53"/>
      <c r="CD37" s="53"/>
      <c r="CE37" s="53"/>
      <c r="CF37" s="53"/>
      <c r="CG37" s="53"/>
      <c r="CH37" s="53"/>
      <c r="CI37" s="53"/>
    </row>
    <row r="38" spans="1:87" s="37" customFormat="1">
      <c r="A38" s="153"/>
      <c r="B38" s="388" t="s">
        <v>191</v>
      </c>
      <c r="C38" s="396" t="s">
        <v>192</v>
      </c>
      <c r="D38" s="328"/>
      <c r="E38" s="440">
        <v>1419</v>
      </c>
      <c r="F38" s="440">
        <v>202</v>
      </c>
      <c r="G38" s="498">
        <v>0.1424</v>
      </c>
      <c r="H38" s="328"/>
      <c r="I38" s="440">
        <v>105</v>
      </c>
      <c r="J38" s="440">
        <v>64</v>
      </c>
      <c r="K38" s="498">
        <v>0.60950000000000004</v>
      </c>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2"/>
      <c r="BC38" s="152"/>
      <c r="BD38" s="153"/>
      <c r="BE38" s="153"/>
      <c r="BF38" s="153"/>
      <c r="BG38" s="153"/>
      <c r="BH38" s="153"/>
      <c r="BI38" s="153"/>
      <c r="BJ38" s="153"/>
      <c r="BK38" s="39"/>
      <c r="BL38" s="151"/>
      <c r="BO38" s="53"/>
      <c r="BP38" s="53"/>
      <c r="BQ38" s="53"/>
      <c r="BR38" s="53"/>
      <c r="BS38" s="53"/>
      <c r="BT38" s="53"/>
      <c r="BU38" s="53"/>
      <c r="BV38" s="53"/>
      <c r="BW38" s="53"/>
      <c r="BZ38" s="53"/>
      <c r="CA38" s="53"/>
      <c r="CB38" s="53"/>
      <c r="CC38" s="53"/>
      <c r="CD38" s="53"/>
      <c r="CE38" s="53"/>
      <c r="CF38" s="53"/>
      <c r="CG38" s="53"/>
      <c r="CH38" s="53"/>
      <c r="CI38" s="53"/>
    </row>
    <row r="39" spans="1:87" s="37" customFormat="1">
      <c r="A39" s="153"/>
      <c r="B39" s="388" t="s">
        <v>193</v>
      </c>
      <c r="C39" s="396" t="s">
        <v>195</v>
      </c>
      <c r="D39" s="328"/>
      <c r="E39" s="440">
        <v>1030</v>
      </c>
      <c r="F39" s="440">
        <v>150</v>
      </c>
      <c r="G39" s="498">
        <v>0.14560000000000001</v>
      </c>
      <c r="H39" s="328"/>
      <c r="I39" s="440">
        <v>79</v>
      </c>
      <c r="J39" s="440">
        <v>47</v>
      </c>
      <c r="K39" s="498">
        <v>0.59489999999999998</v>
      </c>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2"/>
      <c r="BC39" s="152"/>
      <c r="BD39" s="153"/>
      <c r="BE39" s="153"/>
      <c r="BF39" s="153"/>
      <c r="BG39" s="153"/>
      <c r="BH39" s="153"/>
      <c r="BI39" s="153"/>
      <c r="BJ39" s="153"/>
      <c r="BK39" s="39"/>
      <c r="BL39" s="151"/>
      <c r="BO39" s="53"/>
      <c r="BP39" s="53"/>
      <c r="BQ39" s="53"/>
      <c r="BR39" s="53"/>
      <c r="BS39" s="53"/>
      <c r="BT39" s="53"/>
      <c r="BU39" s="53"/>
      <c r="BV39" s="53"/>
      <c r="BW39" s="53"/>
      <c r="BZ39" s="53"/>
      <c r="CA39" s="53"/>
      <c r="CB39" s="53"/>
      <c r="CC39" s="53"/>
      <c r="CD39" s="53"/>
      <c r="CE39" s="53"/>
      <c r="CF39" s="53"/>
      <c r="CG39" s="53"/>
      <c r="CH39" s="53"/>
      <c r="CI39" s="53"/>
    </row>
    <row r="40" spans="1:87" s="37" customFormat="1">
      <c r="A40" s="153"/>
      <c r="B40" s="388" t="s">
        <v>193</v>
      </c>
      <c r="C40" s="396" t="s">
        <v>194</v>
      </c>
      <c r="D40" s="328"/>
      <c r="E40" s="440">
        <v>1635</v>
      </c>
      <c r="F40" s="440">
        <v>110</v>
      </c>
      <c r="G40" s="498">
        <v>6.7299999999999999E-2</v>
      </c>
      <c r="H40" s="328"/>
      <c r="I40" s="440">
        <v>63</v>
      </c>
      <c r="J40" s="440">
        <v>13</v>
      </c>
      <c r="K40" s="498">
        <v>0.20630000000000001</v>
      </c>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2"/>
      <c r="BC40" s="152"/>
      <c r="BD40" s="153"/>
      <c r="BE40" s="153"/>
      <c r="BF40" s="153"/>
      <c r="BG40" s="153"/>
      <c r="BH40" s="153"/>
      <c r="BI40" s="153"/>
      <c r="BJ40" s="153"/>
      <c r="BK40" s="39"/>
      <c r="BL40" s="151"/>
      <c r="BO40" s="39"/>
      <c r="BP40" s="39"/>
      <c r="BQ40" s="53"/>
      <c r="BR40" s="53"/>
      <c r="BS40" s="53"/>
      <c r="BT40" s="53"/>
      <c r="BU40" s="53"/>
      <c r="BV40" s="53"/>
      <c r="BW40" s="53"/>
      <c r="BZ40" s="53"/>
      <c r="CA40" s="53"/>
      <c r="CB40" s="53"/>
      <c r="CC40" s="53"/>
      <c r="CD40" s="53"/>
      <c r="CE40" s="53"/>
      <c r="CF40" s="53"/>
      <c r="CG40" s="53"/>
      <c r="CH40" s="53"/>
      <c r="CI40" s="53"/>
    </row>
    <row r="41" spans="1:87" s="37" customFormat="1">
      <c r="A41" s="153"/>
      <c r="B41" s="388" t="s">
        <v>193</v>
      </c>
      <c r="C41" s="396" t="s">
        <v>196</v>
      </c>
      <c r="D41" s="328"/>
      <c r="E41" s="440">
        <v>1246</v>
      </c>
      <c r="F41" s="440">
        <v>95</v>
      </c>
      <c r="G41" s="498">
        <v>7.6200000000000004E-2</v>
      </c>
      <c r="H41" s="328"/>
      <c r="I41" s="440">
        <v>81</v>
      </c>
      <c r="J41" s="440">
        <v>14</v>
      </c>
      <c r="K41" s="498">
        <v>0.17280000000000001</v>
      </c>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2"/>
      <c r="BC41" s="152"/>
      <c r="BD41" s="153"/>
      <c r="BE41" s="153"/>
      <c r="BF41" s="153"/>
      <c r="BG41" s="153"/>
      <c r="BH41" s="153"/>
      <c r="BI41" s="153"/>
      <c r="BJ41" s="153"/>
      <c r="BK41" s="39"/>
      <c r="BL41" s="151"/>
      <c r="BO41" s="53"/>
      <c r="BP41" s="53"/>
      <c r="BQ41" s="53"/>
      <c r="BR41" s="53"/>
      <c r="BS41" s="53"/>
      <c r="BT41" s="53"/>
      <c r="BU41" s="53"/>
      <c r="BV41" s="53"/>
      <c r="BW41" s="53"/>
      <c r="BZ41" s="53"/>
      <c r="CA41" s="53"/>
      <c r="CB41" s="53"/>
      <c r="CC41" s="53"/>
      <c r="CD41" s="53"/>
      <c r="CE41" s="53"/>
      <c r="CF41" s="53"/>
      <c r="CG41" s="53"/>
      <c r="CH41" s="53"/>
      <c r="CI41" s="53"/>
    </row>
    <row r="42" spans="1:87" s="37" customFormat="1">
      <c r="A42" s="153"/>
      <c r="B42" s="388" t="s">
        <v>197</v>
      </c>
      <c r="C42" s="396" t="s">
        <v>198</v>
      </c>
      <c r="D42" s="328"/>
      <c r="E42" s="440">
        <v>173</v>
      </c>
      <c r="F42" s="440">
        <v>113</v>
      </c>
      <c r="G42" s="498">
        <v>0.6532</v>
      </c>
      <c r="H42" s="328"/>
      <c r="I42" s="440">
        <v>40</v>
      </c>
      <c r="J42" s="440">
        <v>40</v>
      </c>
      <c r="K42" s="498">
        <v>1</v>
      </c>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2"/>
      <c r="BC42" s="152"/>
      <c r="BD42" s="153"/>
      <c r="BE42" s="153"/>
      <c r="BF42" s="153"/>
      <c r="BG42" s="153"/>
      <c r="BH42" s="153"/>
      <c r="BI42" s="153"/>
      <c r="BJ42" s="153"/>
      <c r="BK42" s="39"/>
      <c r="BL42" s="151"/>
      <c r="BO42" s="39"/>
      <c r="BP42" s="39"/>
      <c r="BQ42" s="53"/>
      <c r="BR42" s="53"/>
      <c r="BS42" s="53"/>
      <c r="BT42" s="53"/>
      <c r="BU42" s="53"/>
      <c r="BV42" s="53"/>
      <c r="BW42" s="53"/>
      <c r="BZ42" s="53"/>
      <c r="CA42" s="53"/>
      <c r="CB42" s="53"/>
      <c r="CC42" s="53"/>
      <c r="CD42" s="53"/>
      <c r="CE42" s="53"/>
      <c r="CF42" s="53"/>
      <c r="CG42" s="53"/>
      <c r="CH42" s="53"/>
      <c r="CI42" s="53"/>
    </row>
    <row r="43" spans="1:87" s="37" customFormat="1" ht="12.75" customHeight="1">
      <c r="A43" s="153"/>
      <c r="B43" s="388" t="s">
        <v>199</v>
      </c>
      <c r="C43" s="396" t="s">
        <v>200</v>
      </c>
      <c r="D43" s="328"/>
      <c r="E43" s="440">
        <v>1102</v>
      </c>
      <c r="F43" s="440">
        <v>300</v>
      </c>
      <c r="G43" s="498">
        <v>0.2722</v>
      </c>
      <c r="H43" s="328"/>
      <c r="I43" s="440">
        <v>82</v>
      </c>
      <c r="J43" s="440">
        <v>56</v>
      </c>
      <c r="K43" s="498">
        <v>0.68289999999999995</v>
      </c>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2"/>
      <c r="BC43" s="152"/>
      <c r="BD43" s="153"/>
      <c r="BE43" s="153"/>
      <c r="BF43" s="153"/>
      <c r="BG43" s="153"/>
      <c r="BH43" s="153"/>
      <c r="BI43" s="153"/>
      <c r="BJ43" s="153"/>
      <c r="BK43" s="39"/>
      <c r="BL43" s="151"/>
      <c r="BO43" s="53"/>
      <c r="BP43" s="53"/>
      <c r="BQ43" s="53"/>
      <c r="BR43" s="53"/>
      <c r="BS43" s="53"/>
      <c r="BT43" s="53"/>
      <c r="BU43" s="53"/>
      <c r="BV43" s="53"/>
      <c r="BW43" s="53"/>
      <c r="BZ43" s="53"/>
      <c r="CA43" s="53"/>
      <c r="CB43" s="53"/>
      <c r="CC43" s="53"/>
      <c r="CD43" s="53"/>
      <c r="CE43" s="53"/>
      <c r="CF43" s="53"/>
      <c r="CG43" s="53"/>
      <c r="CH43" s="53"/>
      <c r="CI43" s="53"/>
    </row>
    <row r="44" spans="1:87" s="37" customFormat="1">
      <c r="A44" s="153"/>
      <c r="B44" s="388" t="s">
        <v>199</v>
      </c>
      <c r="C44" s="396" t="s">
        <v>201</v>
      </c>
      <c r="D44" s="328"/>
      <c r="E44" s="440">
        <v>364</v>
      </c>
      <c r="F44" s="440">
        <v>324</v>
      </c>
      <c r="G44" s="498">
        <v>0.8901</v>
      </c>
      <c r="H44" s="328"/>
      <c r="I44" s="440">
        <v>52</v>
      </c>
      <c r="J44" s="440">
        <v>52</v>
      </c>
      <c r="K44" s="498">
        <v>1</v>
      </c>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2"/>
      <c r="BC44" s="152"/>
      <c r="BD44" s="153"/>
      <c r="BE44" s="153"/>
      <c r="BF44" s="153"/>
      <c r="BG44" s="153"/>
      <c r="BH44" s="153"/>
      <c r="BI44" s="153"/>
      <c r="BJ44" s="153"/>
      <c r="BK44" s="39"/>
      <c r="BL44" s="151"/>
      <c r="BO44" s="39"/>
      <c r="BP44" s="39"/>
      <c r="BQ44" s="53"/>
      <c r="BR44" s="53"/>
      <c r="BS44" s="53"/>
      <c r="BT44" s="53"/>
      <c r="BU44" s="53"/>
      <c r="BV44" s="53"/>
      <c r="BW44" s="53"/>
      <c r="BZ44" s="53"/>
      <c r="CA44" s="53"/>
      <c r="CB44" s="53"/>
      <c r="CC44" s="53"/>
      <c r="CD44" s="53"/>
      <c r="CE44" s="53"/>
      <c r="CF44" s="53"/>
      <c r="CG44" s="53"/>
      <c r="CH44" s="53"/>
      <c r="CI44" s="53"/>
    </row>
    <row r="45" spans="1:87" s="37" customFormat="1">
      <c r="A45" s="153"/>
      <c r="B45" s="388" t="s">
        <v>202</v>
      </c>
      <c r="C45" s="396" t="s">
        <v>203</v>
      </c>
      <c r="D45" s="328"/>
      <c r="E45" s="440">
        <v>2072</v>
      </c>
      <c r="F45" s="440">
        <v>59</v>
      </c>
      <c r="G45" s="498">
        <v>2.8500000000000001E-2</v>
      </c>
      <c r="H45" s="328"/>
      <c r="I45" s="440">
        <v>116</v>
      </c>
      <c r="J45" s="440">
        <v>8</v>
      </c>
      <c r="K45" s="498">
        <v>6.9000000000000006E-2</v>
      </c>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2"/>
      <c r="BC45" s="152"/>
      <c r="BD45" s="153"/>
      <c r="BE45" s="153"/>
      <c r="BF45" s="153"/>
      <c r="BG45" s="153"/>
      <c r="BH45" s="153"/>
      <c r="BI45" s="153"/>
      <c r="BJ45" s="153"/>
      <c r="BK45" s="39"/>
      <c r="BL45" s="151"/>
      <c r="BO45" s="53"/>
      <c r="BP45" s="53"/>
      <c r="BQ45" s="53"/>
      <c r="BR45" s="53"/>
      <c r="BS45" s="53"/>
      <c r="BT45" s="53"/>
      <c r="BU45" s="53"/>
      <c r="BV45" s="53"/>
      <c r="BW45" s="53"/>
      <c r="BZ45" s="53"/>
      <c r="CA45" s="53"/>
      <c r="CB45" s="53"/>
      <c r="CC45" s="53"/>
      <c r="CD45" s="53"/>
      <c r="CE45" s="53"/>
      <c r="CF45" s="53"/>
      <c r="CG45" s="53"/>
      <c r="CH45" s="53"/>
      <c r="CI45" s="53"/>
    </row>
    <row r="46" spans="1:87" s="37" customFormat="1">
      <c r="A46" s="153"/>
      <c r="B46" s="388" t="s">
        <v>202</v>
      </c>
      <c r="C46" s="396" t="s">
        <v>204</v>
      </c>
      <c r="D46" s="328"/>
      <c r="E46" s="440">
        <v>705</v>
      </c>
      <c r="F46" s="440">
        <v>77</v>
      </c>
      <c r="G46" s="498">
        <v>0.10920000000000001</v>
      </c>
      <c r="H46" s="328"/>
      <c r="I46" s="440">
        <v>52</v>
      </c>
      <c r="J46" s="440">
        <v>40</v>
      </c>
      <c r="K46" s="498">
        <v>0.76919999999999999</v>
      </c>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2"/>
      <c r="BC46" s="152"/>
      <c r="BD46" s="153"/>
      <c r="BE46" s="153"/>
      <c r="BF46" s="153"/>
      <c r="BG46" s="153"/>
      <c r="BH46" s="153"/>
      <c r="BI46" s="153"/>
      <c r="BJ46" s="153"/>
      <c r="BK46" s="39"/>
      <c r="BL46" s="151"/>
      <c r="BO46" s="39"/>
      <c r="BP46" s="39"/>
      <c r="BQ46" s="53"/>
      <c r="BR46" s="53"/>
      <c r="BS46" s="53"/>
      <c r="BT46" s="53"/>
      <c r="BU46" s="53"/>
      <c r="BV46" s="53"/>
      <c r="BW46" s="53"/>
      <c r="BZ46" s="53"/>
      <c r="CA46" s="53"/>
      <c r="CB46" s="53"/>
      <c r="CC46" s="53"/>
      <c r="CD46" s="53"/>
      <c r="CE46" s="53"/>
      <c r="CF46" s="53"/>
      <c r="CG46" s="53"/>
      <c r="CH46" s="53"/>
      <c r="CI46" s="53"/>
    </row>
    <row r="47" spans="1:87" s="37" customFormat="1">
      <c r="A47" s="153"/>
      <c r="B47" s="388" t="s">
        <v>205</v>
      </c>
      <c r="C47" s="396" t="s">
        <v>206</v>
      </c>
      <c r="D47" s="328"/>
      <c r="E47" s="440">
        <v>2767</v>
      </c>
      <c r="F47" s="440">
        <v>383</v>
      </c>
      <c r="G47" s="498">
        <v>0.1384</v>
      </c>
      <c r="H47" s="328"/>
      <c r="I47" s="440">
        <v>89</v>
      </c>
      <c r="J47" s="440">
        <v>53</v>
      </c>
      <c r="K47" s="498">
        <v>0.59550000000000003</v>
      </c>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2"/>
      <c r="BC47" s="152"/>
      <c r="BD47" s="153"/>
      <c r="BE47" s="153"/>
      <c r="BF47" s="153"/>
      <c r="BG47" s="153"/>
      <c r="BH47" s="153"/>
      <c r="BI47" s="153"/>
      <c r="BJ47" s="153"/>
      <c r="BK47" s="39"/>
      <c r="BL47" s="151"/>
      <c r="BO47" s="53"/>
      <c r="BP47" s="53"/>
      <c r="BQ47" s="53"/>
      <c r="BR47" s="53"/>
      <c r="BS47" s="53"/>
      <c r="BT47" s="53"/>
      <c r="BU47" s="53"/>
      <c r="BV47" s="53"/>
      <c r="BW47" s="53"/>
      <c r="BZ47" s="53"/>
      <c r="CA47" s="53"/>
      <c r="CB47" s="53"/>
      <c r="CC47" s="53"/>
      <c r="CD47" s="53"/>
      <c r="CE47" s="53"/>
      <c r="CF47" s="53"/>
      <c r="CG47" s="53"/>
      <c r="CH47" s="53"/>
      <c r="CI47" s="53"/>
    </row>
    <row r="48" spans="1:87" s="37" customFormat="1">
      <c r="A48" s="153"/>
      <c r="B48" s="388" t="s">
        <v>207</v>
      </c>
      <c r="C48" s="396" t="s">
        <v>208</v>
      </c>
      <c r="D48" s="328"/>
      <c r="E48" s="440">
        <v>1746</v>
      </c>
      <c r="F48" s="440">
        <v>84</v>
      </c>
      <c r="G48" s="498">
        <v>4.8099999999999997E-2</v>
      </c>
      <c r="H48" s="328"/>
      <c r="I48" s="440">
        <v>82</v>
      </c>
      <c r="J48" s="440">
        <v>40</v>
      </c>
      <c r="K48" s="498">
        <v>0.48780000000000001</v>
      </c>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2"/>
      <c r="BC48" s="152"/>
      <c r="BD48" s="153"/>
      <c r="BE48" s="153"/>
      <c r="BF48" s="153"/>
      <c r="BG48" s="153"/>
      <c r="BH48" s="153"/>
      <c r="BI48" s="153"/>
      <c r="BJ48" s="153"/>
      <c r="BK48" s="39"/>
      <c r="BL48" s="151"/>
      <c r="BO48" s="39"/>
      <c r="BP48" s="39"/>
      <c r="BQ48" s="53"/>
      <c r="BR48" s="53"/>
      <c r="BS48" s="53"/>
      <c r="BT48" s="53"/>
      <c r="BU48" s="53"/>
      <c r="BV48" s="53"/>
      <c r="BW48" s="53"/>
      <c r="BZ48" s="53"/>
      <c r="CA48" s="53"/>
      <c r="CB48" s="53"/>
      <c r="CC48" s="53"/>
      <c r="CD48" s="53"/>
      <c r="CE48" s="53"/>
      <c r="CF48" s="53"/>
      <c r="CG48" s="53"/>
      <c r="CH48" s="53"/>
      <c r="CI48" s="53"/>
    </row>
    <row r="49" spans="1:87" s="37" customFormat="1">
      <c r="A49" s="153"/>
      <c r="B49" s="388" t="s">
        <v>209</v>
      </c>
      <c r="C49" s="396" t="s">
        <v>211</v>
      </c>
      <c r="D49" s="328"/>
      <c r="E49" s="440">
        <v>1895</v>
      </c>
      <c r="F49" s="440">
        <v>347</v>
      </c>
      <c r="G49" s="498">
        <v>0.18310000000000001</v>
      </c>
      <c r="H49" s="328"/>
      <c r="I49" s="440">
        <v>84</v>
      </c>
      <c r="J49" s="440">
        <v>15</v>
      </c>
      <c r="K49" s="498">
        <v>0.17860000000000001</v>
      </c>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2"/>
      <c r="BC49" s="152"/>
      <c r="BD49" s="153"/>
      <c r="BE49" s="153"/>
      <c r="BF49" s="153"/>
      <c r="BG49" s="153"/>
      <c r="BH49" s="153"/>
      <c r="BI49" s="153"/>
      <c r="BJ49" s="153"/>
      <c r="BK49" s="39"/>
      <c r="BL49" s="151"/>
      <c r="BO49" s="53"/>
      <c r="BP49" s="53"/>
      <c r="BQ49" s="53"/>
      <c r="BR49" s="53"/>
      <c r="BS49" s="53"/>
      <c r="BT49" s="53"/>
      <c r="BU49" s="53"/>
      <c r="BV49" s="53"/>
      <c r="BW49" s="53"/>
      <c r="BZ49" s="53"/>
      <c r="CA49" s="53"/>
      <c r="CB49" s="53"/>
      <c r="CC49" s="53"/>
      <c r="CD49" s="53"/>
      <c r="CE49" s="53"/>
      <c r="CF49" s="53"/>
      <c r="CG49" s="53"/>
      <c r="CH49" s="53"/>
      <c r="CI49" s="53"/>
    </row>
    <row r="50" spans="1:87" s="37" customFormat="1">
      <c r="A50" s="153"/>
      <c r="B50" s="388" t="s">
        <v>209</v>
      </c>
      <c r="C50" s="396" t="s">
        <v>212</v>
      </c>
      <c r="D50" s="328"/>
      <c r="E50" s="440">
        <v>3125</v>
      </c>
      <c r="F50" s="440">
        <v>506</v>
      </c>
      <c r="G50" s="498">
        <v>0.16189999999999999</v>
      </c>
      <c r="H50" s="328"/>
      <c r="I50" s="440">
        <v>380</v>
      </c>
      <c r="J50" s="440">
        <v>119</v>
      </c>
      <c r="K50" s="498">
        <v>0.31319999999999998</v>
      </c>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2"/>
      <c r="BC50" s="152"/>
      <c r="BD50" s="153"/>
      <c r="BE50" s="153"/>
      <c r="BF50" s="153"/>
      <c r="BG50" s="153"/>
      <c r="BH50" s="153"/>
      <c r="BI50" s="153"/>
      <c r="BJ50" s="153"/>
      <c r="BK50" s="39"/>
      <c r="BL50" s="151"/>
      <c r="BO50" s="39"/>
      <c r="BP50" s="39"/>
      <c r="BQ50" s="53"/>
      <c r="BR50" s="53"/>
      <c r="BS50" s="53"/>
      <c r="BT50" s="53"/>
      <c r="BU50" s="53"/>
      <c r="BV50" s="53"/>
      <c r="BW50" s="53"/>
      <c r="BZ50" s="53"/>
      <c r="CA50" s="53"/>
      <c r="CB50" s="53"/>
      <c r="CC50" s="53"/>
      <c r="CD50" s="53"/>
      <c r="CE50" s="53"/>
      <c r="CF50" s="53"/>
      <c r="CG50" s="53"/>
      <c r="CH50" s="53"/>
      <c r="CI50" s="53"/>
    </row>
    <row r="51" spans="1:87" s="37" customFormat="1">
      <c r="A51" s="153"/>
      <c r="B51" s="388" t="s">
        <v>209</v>
      </c>
      <c r="C51" s="396" t="s">
        <v>210</v>
      </c>
      <c r="D51" s="328"/>
      <c r="E51" s="440">
        <v>594</v>
      </c>
      <c r="F51" s="440">
        <v>334</v>
      </c>
      <c r="G51" s="498">
        <v>0.56230000000000002</v>
      </c>
      <c r="H51" s="328"/>
      <c r="I51" s="440">
        <v>46</v>
      </c>
      <c r="J51" s="440">
        <v>40</v>
      </c>
      <c r="K51" s="498">
        <v>0.86960000000000004</v>
      </c>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2"/>
      <c r="BC51" s="152"/>
      <c r="BD51" s="153"/>
      <c r="BE51" s="153"/>
      <c r="BF51" s="153"/>
      <c r="BG51" s="153"/>
      <c r="BH51" s="153"/>
      <c r="BI51" s="153"/>
      <c r="BJ51" s="153"/>
      <c r="BK51" s="39"/>
      <c r="BL51" s="151"/>
      <c r="BO51" s="53"/>
      <c r="BP51" s="53"/>
      <c r="BQ51" s="53"/>
      <c r="BR51" s="53"/>
      <c r="BS51" s="53"/>
      <c r="BT51" s="53"/>
      <c r="BU51" s="53"/>
      <c r="BV51" s="53"/>
      <c r="BW51" s="53"/>
      <c r="BZ51" s="53"/>
      <c r="CA51" s="53"/>
      <c r="CB51" s="53"/>
      <c r="CC51" s="53"/>
      <c r="CD51" s="53"/>
      <c r="CE51" s="53"/>
      <c r="CF51" s="53"/>
      <c r="CG51" s="53"/>
      <c r="CH51" s="53"/>
      <c r="CI51" s="53"/>
    </row>
    <row r="52" spans="1:87" s="37" customFormat="1" ht="11.25" customHeight="1">
      <c r="A52" s="153"/>
      <c r="B52" s="388" t="s">
        <v>209</v>
      </c>
      <c r="C52" s="396" t="s">
        <v>213</v>
      </c>
      <c r="D52" s="328"/>
      <c r="E52" s="440">
        <v>2358</v>
      </c>
      <c r="F52" s="440">
        <v>513</v>
      </c>
      <c r="G52" s="498">
        <v>0.21759999999999999</v>
      </c>
      <c r="H52" s="328"/>
      <c r="I52" s="440">
        <v>94</v>
      </c>
      <c r="J52" s="440">
        <v>78</v>
      </c>
      <c r="K52" s="498">
        <v>0.82979999999999998</v>
      </c>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2"/>
      <c r="BC52" s="152"/>
      <c r="BD52" s="153"/>
      <c r="BE52" s="153"/>
      <c r="BF52" s="153"/>
      <c r="BG52" s="153"/>
      <c r="BH52" s="153"/>
      <c r="BI52" s="153"/>
      <c r="BJ52" s="153"/>
      <c r="BK52" s="39"/>
      <c r="BL52" s="151"/>
      <c r="BO52" s="39"/>
      <c r="BP52" s="39"/>
      <c r="BQ52" s="53"/>
      <c r="BR52" s="53"/>
      <c r="BS52" s="53"/>
      <c r="BT52" s="53"/>
      <c r="BU52" s="53"/>
      <c r="BV52" s="53"/>
      <c r="BW52" s="53"/>
      <c r="BZ52" s="53"/>
      <c r="CA52" s="53"/>
      <c r="CB52" s="53"/>
      <c r="CC52" s="53"/>
      <c r="CD52" s="53"/>
      <c r="CE52" s="53"/>
      <c r="CF52" s="53"/>
      <c r="CG52" s="53"/>
      <c r="CH52" s="53"/>
      <c r="CI52" s="53"/>
    </row>
    <row r="53" spans="1:87" s="37" customFormat="1">
      <c r="A53" s="153"/>
      <c r="B53" s="388" t="s">
        <v>209</v>
      </c>
      <c r="C53" s="396" t="s">
        <v>214</v>
      </c>
      <c r="D53" s="328"/>
      <c r="E53" s="440">
        <v>2867</v>
      </c>
      <c r="F53" s="440">
        <v>591</v>
      </c>
      <c r="G53" s="498">
        <v>0.20610000000000001</v>
      </c>
      <c r="H53" s="328"/>
      <c r="I53" s="440">
        <v>214</v>
      </c>
      <c r="J53" s="440">
        <v>81</v>
      </c>
      <c r="K53" s="498">
        <v>0.3785</v>
      </c>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2"/>
      <c r="BC53" s="152"/>
      <c r="BD53" s="153"/>
      <c r="BE53" s="153"/>
      <c r="BF53" s="153"/>
      <c r="BG53" s="153"/>
      <c r="BH53" s="153"/>
      <c r="BI53" s="153"/>
      <c r="BJ53" s="153"/>
      <c r="BK53" s="39"/>
      <c r="BL53" s="151"/>
      <c r="BO53" s="53"/>
      <c r="BP53" s="53"/>
      <c r="BQ53" s="53"/>
      <c r="BR53" s="53"/>
      <c r="BS53" s="53"/>
      <c r="BT53" s="53"/>
      <c r="BU53" s="53"/>
      <c r="BV53" s="53"/>
      <c r="BW53" s="53"/>
      <c r="BZ53" s="53"/>
      <c r="CA53" s="53"/>
      <c r="CB53" s="53"/>
      <c r="CC53" s="53"/>
      <c r="CD53" s="53"/>
      <c r="CE53" s="53"/>
      <c r="CF53" s="53"/>
      <c r="CG53" s="53"/>
      <c r="CH53" s="53"/>
      <c r="CI53" s="53"/>
    </row>
    <row r="54" spans="1:87" s="37" customFormat="1">
      <c r="A54" s="153"/>
      <c r="B54" s="388" t="s">
        <v>215</v>
      </c>
      <c r="C54" s="396" t="s">
        <v>217</v>
      </c>
      <c r="D54" s="328"/>
      <c r="E54" s="440">
        <v>1264</v>
      </c>
      <c r="F54" s="440">
        <v>253</v>
      </c>
      <c r="G54" s="498">
        <v>0.20019999999999999</v>
      </c>
      <c r="H54" s="328"/>
      <c r="I54" s="440">
        <v>123</v>
      </c>
      <c r="J54" s="440">
        <v>105</v>
      </c>
      <c r="K54" s="498">
        <v>0.85370000000000001</v>
      </c>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2"/>
      <c r="BC54" s="152"/>
      <c r="BD54" s="153"/>
      <c r="BE54" s="153"/>
      <c r="BF54" s="153"/>
      <c r="BG54" s="153"/>
      <c r="BH54" s="153"/>
      <c r="BI54" s="153"/>
      <c r="BJ54" s="153"/>
      <c r="BK54" s="39"/>
      <c r="BL54" s="151"/>
      <c r="BO54" s="39"/>
      <c r="BP54" s="39"/>
      <c r="BQ54" s="53"/>
      <c r="BR54" s="53"/>
      <c r="BS54" s="53"/>
      <c r="BT54" s="53"/>
      <c r="BU54" s="53"/>
      <c r="BV54" s="53"/>
      <c r="BW54" s="53"/>
      <c r="BZ54" s="53"/>
      <c r="CA54" s="53"/>
      <c r="CB54" s="53"/>
      <c r="CC54" s="53"/>
      <c r="CD54" s="53"/>
      <c r="CE54" s="53"/>
      <c r="CF54" s="53"/>
      <c r="CG54" s="53"/>
      <c r="CH54" s="53"/>
      <c r="CI54" s="53"/>
    </row>
    <row r="55" spans="1:87" s="37" customFormat="1">
      <c r="A55" s="153"/>
      <c r="B55" s="388" t="s">
        <v>215</v>
      </c>
      <c r="C55" s="396" t="s">
        <v>216</v>
      </c>
      <c r="D55" s="328"/>
      <c r="E55" s="440">
        <v>1668</v>
      </c>
      <c r="F55" s="440">
        <v>148</v>
      </c>
      <c r="G55" s="498">
        <v>8.8700000000000001E-2</v>
      </c>
      <c r="H55" s="328"/>
      <c r="I55" s="440">
        <v>78</v>
      </c>
      <c r="J55" s="440">
        <v>20</v>
      </c>
      <c r="K55" s="498">
        <v>0.25640000000000002</v>
      </c>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3"/>
      <c r="AY55" s="153"/>
      <c r="AZ55" s="153"/>
      <c r="BA55" s="153"/>
      <c r="BB55" s="152"/>
      <c r="BC55" s="152"/>
      <c r="BD55" s="153"/>
      <c r="BE55" s="153"/>
      <c r="BF55" s="153"/>
      <c r="BG55" s="153"/>
      <c r="BH55" s="153"/>
      <c r="BI55" s="153"/>
      <c r="BJ55" s="153"/>
      <c r="BK55" s="39"/>
      <c r="BL55" s="151"/>
      <c r="BO55" s="53"/>
      <c r="BP55" s="53"/>
      <c r="BQ55" s="53"/>
      <c r="BR55" s="53"/>
      <c r="BS55" s="53"/>
      <c r="BT55" s="53"/>
      <c r="BU55" s="53"/>
      <c r="BV55" s="53"/>
      <c r="BW55" s="53"/>
      <c r="BZ55" s="53"/>
      <c r="CA55" s="53"/>
      <c r="CB55" s="53"/>
      <c r="CC55" s="53"/>
      <c r="CD55" s="53"/>
      <c r="CE55" s="53"/>
      <c r="CF55" s="53"/>
      <c r="CG55" s="53"/>
      <c r="CH55" s="53"/>
      <c r="CI55" s="53"/>
    </row>
    <row r="56" spans="1:87" s="37" customFormat="1">
      <c r="A56" s="153"/>
      <c r="B56" s="388" t="s">
        <v>218</v>
      </c>
      <c r="C56" s="396" t="s">
        <v>219</v>
      </c>
      <c r="D56" s="328"/>
      <c r="E56" s="440">
        <v>687</v>
      </c>
      <c r="F56" s="440">
        <v>132</v>
      </c>
      <c r="G56" s="498">
        <v>0.19209999999999999</v>
      </c>
      <c r="H56" s="328"/>
      <c r="I56" s="440">
        <v>52</v>
      </c>
      <c r="J56" s="440">
        <v>49</v>
      </c>
      <c r="K56" s="498">
        <v>0.94230000000000003</v>
      </c>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2"/>
      <c r="BC56" s="152"/>
      <c r="BD56" s="153"/>
      <c r="BE56" s="153"/>
      <c r="BF56" s="153"/>
      <c r="BG56" s="153"/>
      <c r="BH56" s="153"/>
      <c r="BI56" s="153"/>
      <c r="BJ56" s="153"/>
      <c r="BK56" s="39"/>
      <c r="BL56" s="151"/>
      <c r="BO56" s="39"/>
      <c r="BP56" s="39"/>
      <c r="BQ56" s="53"/>
      <c r="BR56" s="53"/>
      <c r="BS56" s="53"/>
      <c r="BT56" s="53"/>
      <c r="BU56" s="53"/>
      <c r="BV56" s="53"/>
      <c r="BW56" s="53"/>
      <c r="BZ56" s="53"/>
      <c r="CA56" s="53"/>
      <c r="CB56" s="53"/>
      <c r="CC56" s="53"/>
      <c r="CD56" s="53"/>
      <c r="CE56" s="53"/>
      <c r="CF56" s="53"/>
      <c r="CG56" s="53"/>
      <c r="CH56" s="53"/>
      <c r="CI56" s="53"/>
    </row>
    <row r="57" spans="1:87" s="37" customFormat="1">
      <c r="A57" s="153"/>
      <c r="B57" s="388" t="s">
        <v>220</v>
      </c>
      <c r="C57" s="396" t="s">
        <v>221</v>
      </c>
      <c r="D57" s="328"/>
      <c r="E57" s="440">
        <v>1602</v>
      </c>
      <c r="F57" s="440">
        <v>97</v>
      </c>
      <c r="G57" s="498">
        <v>6.0499999999999998E-2</v>
      </c>
      <c r="H57" s="328"/>
      <c r="I57" s="440">
        <v>73</v>
      </c>
      <c r="J57" s="440">
        <v>43</v>
      </c>
      <c r="K57" s="498">
        <v>0.58899999999999997</v>
      </c>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2"/>
      <c r="BC57" s="152"/>
      <c r="BD57" s="153"/>
      <c r="BE57" s="153"/>
      <c r="BF57" s="153"/>
      <c r="BG57" s="153"/>
      <c r="BH57" s="153"/>
      <c r="BI57" s="153"/>
      <c r="BJ57" s="153"/>
      <c r="BK57" s="39"/>
      <c r="BL57" s="151"/>
      <c r="BO57" s="53"/>
      <c r="BP57" s="53"/>
      <c r="BQ57" s="53"/>
      <c r="BR57" s="53"/>
      <c r="BS57" s="53"/>
      <c r="BT57" s="53"/>
      <c r="BU57" s="53"/>
      <c r="BV57" s="53"/>
      <c r="BW57" s="53"/>
      <c r="BZ57" s="53"/>
      <c r="CA57" s="53"/>
      <c r="CB57" s="53"/>
      <c r="CC57" s="53"/>
      <c r="CD57" s="53"/>
      <c r="CE57" s="53"/>
      <c r="CF57" s="53"/>
      <c r="CG57" s="53"/>
      <c r="CH57" s="53"/>
      <c r="CI57" s="53"/>
    </row>
    <row r="58" spans="1:87" s="37" customFormat="1">
      <c r="A58" s="153"/>
      <c r="B58" s="388" t="s">
        <v>222</v>
      </c>
      <c r="C58" s="396" t="s">
        <v>225</v>
      </c>
      <c r="D58" s="328"/>
      <c r="E58" s="440">
        <v>2838</v>
      </c>
      <c r="F58" s="440">
        <v>265</v>
      </c>
      <c r="G58" s="498">
        <v>9.3399999999999997E-2</v>
      </c>
      <c r="H58" s="328"/>
      <c r="I58" s="440">
        <v>135</v>
      </c>
      <c r="J58" s="440">
        <v>42</v>
      </c>
      <c r="K58" s="498">
        <v>0.31109999999999999</v>
      </c>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2"/>
      <c r="BC58" s="152"/>
      <c r="BD58" s="153"/>
      <c r="BE58" s="153"/>
      <c r="BF58" s="153"/>
      <c r="BG58" s="153"/>
      <c r="BH58" s="153"/>
      <c r="BI58" s="153"/>
      <c r="BJ58" s="153"/>
      <c r="BL58" s="151"/>
      <c r="BO58" s="53"/>
      <c r="BP58" s="53"/>
      <c r="BQ58" s="53"/>
      <c r="BR58" s="53"/>
      <c r="BS58" s="53"/>
      <c r="BT58" s="53"/>
      <c r="BU58" s="53"/>
      <c r="BV58" s="53"/>
      <c r="BW58" s="53"/>
      <c r="BZ58" s="53"/>
      <c r="CA58" s="53"/>
      <c r="CB58" s="53"/>
      <c r="CC58" s="53"/>
      <c r="CD58" s="53"/>
      <c r="CE58" s="53"/>
      <c r="CF58" s="53"/>
      <c r="CG58" s="53"/>
      <c r="CH58" s="53"/>
      <c r="CI58" s="53"/>
    </row>
    <row r="59" spans="1:87" s="37" customFormat="1">
      <c r="A59" s="153"/>
      <c r="B59" s="388" t="s">
        <v>222</v>
      </c>
      <c r="C59" s="396" t="s">
        <v>224</v>
      </c>
      <c r="D59" s="328"/>
      <c r="E59" s="440">
        <v>2852</v>
      </c>
      <c r="F59" s="440">
        <v>163</v>
      </c>
      <c r="G59" s="498">
        <v>5.7200000000000001E-2</v>
      </c>
      <c r="H59" s="328"/>
      <c r="I59" s="440">
        <v>167</v>
      </c>
      <c r="J59" s="440">
        <v>17</v>
      </c>
      <c r="K59" s="498">
        <v>0.1018</v>
      </c>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2"/>
      <c r="BC59" s="152"/>
      <c r="BD59" s="153"/>
      <c r="BE59" s="153"/>
      <c r="BF59" s="153"/>
      <c r="BG59" s="153"/>
      <c r="BH59" s="153"/>
      <c r="BI59" s="153"/>
      <c r="BJ59" s="153"/>
      <c r="BK59" s="39"/>
      <c r="BL59" s="151"/>
      <c r="BO59" s="53"/>
      <c r="BP59" s="53"/>
      <c r="BQ59" s="53"/>
      <c r="BR59" s="53"/>
      <c r="BS59" s="53"/>
      <c r="BT59" s="53"/>
      <c r="BU59" s="53"/>
      <c r="BV59" s="53"/>
      <c r="BW59" s="53"/>
      <c r="BZ59" s="53"/>
      <c r="CA59" s="53"/>
      <c r="CB59" s="53"/>
      <c r="CC59" s="53"/>
      <c r="CD59" s="53"/>
      <c r="CE59" s="53"/>
      <c r="CF59" s="53"/>
      <c r="CG59" s="53"/>
      <c r="CH59" s="53"/>
      <c r="CI59" s="53"/>
    </row>
    <row r="60" spans="1:87" s="37" customFormat="1">
      <c r="A60" s="153"/>
      <c r="B60" s="388" t="s">
        <v>222</v>
      </c>
      <c r="C60" s="396" t="s">
        <v>223</v>
      </c>
      <c r="D60" s="328"/>
      <c r="E60" s="440">
        <v>1747</v>
      </c>
      <c r="F60" s="440">
        <v>208</v>
      </c>
      <c r="G60" s="498">
        <v>0.1191</v>
      </c>
      <c r="H60" s="328"/>
      <c r="I60" s="440">
        <v>63</v>
      </c>
      <c r="J60" s="440">
        <v>39</v>
      </c>
      <c r="K60" s="498">
        <v>0.61899999999999999</v>
      </c>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2"/>
      <c r="BC60" s="152"/>
      <c r="BD60" s="153"/>
      <c r="BE60" s="153"/>
      <c r="BF60" s="153"/>
      <c r="BG60" s="153"/>
      <c r="BH60" s="153"/>
      <c r="BI60" s="153"/>
      <c r="BJ60" s="153"/>
      <c r="BK60" s="39"/>
      <c r="BL60" s="151"/>
      <c r="BO60" s="39"/>
      <c r="BP60" s="39"/>
      <c r="BQ60" s="53"/>
      <c r="BR60" s="53"/>
      <c r="BS60" s="53"/>
      <c r="BT60" s="53"/>
      <c r="BU60" s="53"/>
      <c r="BV60" s="53"/>
      <c r="BW60" s="53"/>
      <c r="BZ60" s="53"/>
      <c r="CA60" s="53"/>
      <c r="CB60" s="53"/>
      <c r="CC60" s="53"/>
      <c r="CD60" s="53"/>
      <c r="CE60" s="53"/>
      <c r="CF60" s="53"/>
      <c r="CG60" s="53"/>
      <c r="CH60" s="53"/>
      <c r="CI60" s="53"/>
    </row>
    <row r="61" spans="1:87" s="37" customFormat="1">
      <c r="A61" s="153"/>
      <c r="B61" s="388" t="s">
        <v>226</v>
      </c>
      <c r="C61" s="396" t="s">
        <v>227</v>
      </c>
      <c r="D61" s="328"/>
      <c r="E61" s="440">
        <v>358</v>
      </c>
      <c r="F61" s="440">
        <v>111</v>
      </c>
      <c r="G61" s="498">
        <v>0.31009999999999999</v>
      </c>
      <c r="H61" s="328"/>
      <c r="I61" s="440">
        <v>40</v>
      </c>
      <c r="J61" s="440">
        <v>35</v>
      </c>
      <c r="K61" s="498">
        <v>0.875</v>
      </c>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2"/>
      <c r="BC61" s="152"/>
      <c r="BD61" s="153"/>
      <c r="BE61" s="153"/>
      <c r="BF61" s="153"/>
      <c r="BG61" s="153"/>
      <c r="BH61" s="153"/>
      <c r="BI61" s="153"/>
      <c r="BJ61" s="153"/>
      <c r="BK61" s="39"/>
      <c r="BL61" s="151"/>
      <c r="BO61" s="53"/>
      <c r="BP61" s="53"/>
      <c r="BQ61" s="53"/>
      <c r="BR61" s="53"/>
      <c r="BS61" s="53"/>
      <c r="BT61" s="53"/>
      <c r="BU61" s="53"/>
      <c r="BV61" s="53"/>
      <c r="BW61" s="53"/>
      <c r="BZ61" s="53"/>
      <c r="CA61" s="53"/>
      <c r="CB61" s="53"/>
      <c r="CC61" s="53"/>
      <c r="CD61" s="53"/>
      <c r="CE61" s="53"/>
      <c r="CF61" s="53"/>
      <c r="CG61" s="53"/>
      <c r="CH61" s="53"/>
      <c r="CI61" s="53"/>
    </row>
    <row r="62" spans="1:87" s="37" customFormat="1">
      <c r="A62" s="153"/>
      <c r="B62" s="388" t="s">
        <v>226</v>
      </c>
      <c r="C62" s="396" t="s">
        <v>228</v>
      </c>
      <c r="D62" s="328"/>
      <c r="E62" s="440">
        <v>304</v>
      </c>
      <c r="F62" s="440">
        <v>135</v>
      </c>
      <c r="G62" s="498">
        <v>0.44409999999999999</v>
      </c>
      <c r="H62" s="328"/>
      <c r="I62" s="440">
        <v>50</v>
      </c>
      <c r="J62" s="440">
        <v>44</v>
      </c>
      <c r="K62" s="498">
        <v>0.88</v>
      </c>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2"/>
      <c r="BC62" s="152"/>
      <c r="BD62" s="153"/>
      <c r="BE62" s="153"/>
      <c r="BF62" s="153"/>
      <c r="BG62" s="153"/>
      <c r="BH62" s="153"/>
      <c r="BI62" s="153"/>
      <c r="BJ62" s="153"/>
      <c r="BK62" s="39"/>
      <c r="BL62" s="151"/>
      <c r="BO62" s="39"/>
      <c r="BP62" s="39"/>
      <c r="BQ62" s="53"/>
      <c r="BR62" s="53"/>
      <c r="BS62" s="53"/>
      <c r="BT62" s="53"/>
      <c r="BU62" s="53"/>
      <c r="BV62" s="53"/>
      <c r="BW62" s="53"/>
      <c r="BZ62" s="53"/>
      <c r="CA62" s="53"/>
      <c r="CB62" s="53"/>
      <c r="CC62" s="53"/>
      <c r="CD62" s="53"/>
      <c r="CE62" s="53"/>
      <c r="CF62" s="53"/>
      <c r="CG62" s="53"/>
      <c r="CH62" s="53"/>
      <c r="CI62" s="53"/>
    </row>
    <row r="63" spans="1:87" s="37" customFormat="1" ht="25.5">
      <c r="A63" s="153"/>
      <c r="B63" s="388" t="s">
        <v>229</v>
      </c>
      <c r="C63" s="396" t="s">
        <v>230</v>
      </c>
      <c r="D63" s="328"/>
      <c r="E63" s="440">
        <v>1764</v>
      </c>
      <c r="F63" s="440">
        <v>163</v>
      </c>
      <c r="G63" s="498">
        <v>9.2399999999999996E-2</v>
      </c>
      <c r="H63" s="328"/>
      <c r="I63" s="440">
        <v>78</v>
      </c>
      <c r="J63" s="440">
        <v>59</v>
      </c>
      <c r="K63" s="498">
        <v>0.75639999999999996</v>
      </c>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2"/>
      <c r="BC63" s="152"/>
      <c r="BD63" s="153"/>
      <c r="BE63" s="153"/>
      <c r="BF63" s="153"/>
      <c r="BG63" s="153"/>
      <c r="BH63" s="153"/>
      <c r="BI63" s="153"/>
      <c r="BJ63" s="153"/>
      <c r="BK63" s="39"/>
      <c r="BL63" s="151"/>
      <c r="BO63" s="53"/>
      <c r="BP63" s="53"/>
      <c r="BQ63" s="53"/>
      <c r="BR63" s="53"/>
      <c r="BS63" s="53"/>
      <c r="BT63" s="53"/>
      <c r="BU63" s="53"/>
      <c r="BV63" s="53"/>
      <c r="BW63" s="53"/>
      <c r="BZ63" s="53"/>
      <c r="CA63" s="53"/>
      <c r="CB63" s="53"/>
      <c r="CC63" s="53"/>
      <c r="CD63" s="53"/>
      <c r="CE63" s="53"/>
      <c r="CF63" s="53"/>
      <c r="CG63" s="53"/>
      <c r="CH63" s="53"/>
      <c r="CI63" s="53"/>
    </row>
    <row r="64" spans="1:87" s="37" customFormat="1" ht="13.5" customHeight="1">
      <c r="A64" s="153"/>
      <c r="B64" s="388" t="s">
        <v>231</v>
      </c>
      <c r="C64" s="396" t="s">
        <v>233</v>
      </c>
      <c r="D64" s="328"/>
      <c r="E64" s="440">
        <v>1852</v>
      </c>
      <c r="F64" s="440">
        <v>86</v>
      </c>
      <c r="G64" s="498">
        <v>4.6399999999999997E-2</v>
      </c>
      <c r="H64" s="328"/>
      <c r="I64" s="440">
        <v>75</v>
      </c>
      <c r="J64" s="440">
        <v>7</v>
      </c>
      <c r="K64" s="498">
        <v>9.3299999999999994E-2</v>
      </c>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2"/>
      <c r="BC64" s="152"/>
      <c r="BD64" s="153"/>
      <c r="BE64" s="153"/>
      <c r="BF64" s="153"/>
      <c r="BG64" s="153"/>
      <c r="BH64" s="153"/>
      <c r="BI64" s="153"/>
      <c r="BJ64" s="153"/>
      <c r="BK64" s="39"/>
      <c r="BL64" s="151"/>
      <c r="BO64" s="39"/>
      <c r="BP64" s="39"/>
      <c r="BQ64" s="53"/>
      <c r="BR64" s="53"/>
      <c r="BS64" s="53"/>
      <c r="BT64" s="53"/>
      <c r="BU64" s="53"/>
      <c r="BV64" s="53"/>
      <c r="BW64" s="53"/>
      <c r="BZ64" s="53"/>
      <c r="CA64" s="53"/>
      <c r="CB64" s="53"/>
      <c r="CC64" s="53"/>
      <c r="CD64" s="53"/>
      <c r="CE64" s="53"/>
      <c r="CF64" s="53"/>
      <c r="CG64" s="53"/>
      <c r="CH64" s="53"/>
      <c r="CI64" s="53"/>
    </row>
    <row r="65" spans="1:87" s="37" customFormat="1">
      <c r="A65" s="153"/>
      <c r="B65" s="388" t="s">
        <v>231</v>
      </c>
      <c r="C65" s="396" t="s">
        <v>232</v>
      </c>
      <c r="D65" s="328"/>
      <c r="E65" s="440">
        <v>1291</v>
      </c>
      <c r="F65" s="440">
        <v>172</v>
      </c>
      <c r="G65" s="498">
        <v>0.13320000000000001</v>
      </c>
      <c r="H65" s="328"/>
      <c r="I65" s="440">
        <v>128</v>
      </c>
      <c r="J65" s="440">
        <v>90</v>
      </c>
      <c r="K65" s="498">
        <v>0.70309999999999995</v>
      </c>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2"/>
      <c r="BC65" s="152"/>
      <c r="BD65" s="153"/>
      <c r="BE65" s="153"/>
      <c r="BF65" s="153"/>
      <c r="BG65" s="153"/>
      <c r="BH65" s="153"/>
      <c r="BI65" s="153"/>
      <c r="BJ65" s="153"/>
      <c r="BK65" s="39"/>
      <c r="BL65" s="151"/>
      <c r="BO65" s="53"/>
      <c r="BP65" s="53"/>
      <c r="BQ65" s="53"/>
      <c r="BR65" s="53"/>
      <c r="BS65" s="53"/>
      <c r="BT65" s="53"/>
      <c r="BU65" s="53"/>
      <c r="BV65" s="53"/>
      <c r="BW65" s="53"/>
      <c r="BZ65" s="53"/>
      <c r="CA65" s="53"/>
      <c r="CB65" s="53"/>
      <c r="CC65" s="53"/>
      <c r="CD65" s="53"/>
      <c r="CE65" s="53"/>
      <c r="CF65" s="53"/>
      <c r="CG65" s="53"/>
      <c r="CH65" s="53"/>
      <c r="CI65" s="53"/>
    </row>
    <row r="66" spans="1:87" s="37" customFormat="1">
      <c r="A66" s="153"/>
      <c r="B66" s="388" t="s">
        <v>231</v>
      </c>
      <c r="C66" s="396" t="s">
        <v>234</v>
      </c>
      <c r="D66" s="328"/>
      <c r="E66" s="440">
        <v>408</v>
      </c>
      <c r="F66" s="440">
        <v>80</v>
      </c>
      <c r="G66" s="498">
        <v>0.1961</v>
      </c>
      <c r="H66" s="328"/>
      <c r="I66" s="440">
        <v>79</v>
      </c>
      <c r="J66" s="440">
        <v>19</v>
      </c>
      <c r="K66" s="498">
        <v>0.24049999999999999</v>
      </c>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2"/>
      <c r="BC66" s="152"/>
      <c r="BD66" s="153"/>
      <c r="BE66" s="153"/>
      <c r="BF66" s="153"/>
      <c r="BG66" s="153"/>
      <c r="BH66" s="153"/>
      <c r="BI66" s="153"/>
      <c r="BJ66" s="153"/>
      <c r="BK66" s="39"/>
      <c r="BL66" s="151"/>
      <c r="BO66" s="39"/>
      <c r="BP66" s="39"/>
      <c r="BQ66" s="53"/>
      <c r="BR66" s="53"/>
      <c r="BS66" s="53"/>
      <c r="BT66" s="53"/>
      <c r="BU66" s="53"/>
      <c r="BV66" s="53"/>
      <c r="BW66" s="53"/>
      <c r="BZ66" s="53"/>
      <c r="CA66" s="53"/>
      <c r="CB66" s="53"/>
      <c r="CC66" s="53"/>
      <c r="CD66" s="53"/>
      <c r="CE66" s="53"/>
      <c r="CF66" s="53"/>
      <c r="CG66" s="53"/>
      <c r="CH66" s="53"/>
      <c r="CI66" s="53"/>
    </row>
    <row r="67" spans="1:87" s="37" customFormat="1">
      <c r="A67" s="153"/>
      <c r="B67" s="388" t="s">
        <v>235</v>
      </c>
      <c r="C67" s="396" t="s">
        <v>239</v>
      </c>
      <c r="D67" s="328"/>
      <c r="E67" s="440">
        <v>1710</v>
      </c>
      <c r="F67" s="440">
        <v>908</v>
      </c>
      <c r="G67" s="498">
        <v>0.53100000000000003</v>
      </c>
      <c r="H67" s="328"/>
      <c r="I67" s="440">
        <v>102</v>
      </c>
      <c r="J67" s="440">
        <v>90</v>
      </c>
      <c r="K67" s="498">
        <v>0.88239999999999996</v>
      </c>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2"/>
      <c r="BC67" s="152"/>
      <c r="BD67" s="153"/>
      <c r="BE67" s="153"/>
      <c r="BF67" s="153"/>
      <c r="BG67" s="153"/>
      <c r="BH67" s="153"/>
      <c r="BI67" s="153"/>
      <c r="BJ67" s="153"/>
      <c r="BK67" s="39"/>
      <c r="BL67" s="151"/>
      <c r="BO67" s="53"/>
      <c r="BP67" s="53"/>
      <c r="BQ67" s="53"/>
      <c r="BR67" s="53"/>
      <c r="BS67" s="53"/>
      <c r="BT67" s="53"/>
      <c r="BU67" s="53"/>
      <c r="BV67" s="53"/>
      <c r="BW67" s="53"/>
      <c r="BZ67" s="53"/>
      <c r="CA67" s="53"/>
      <c r="CB67" s="53"/>
      <c r="CC67" s="53"/>
      <c r="CD67" s="53"/>
      <c r="CE67" s="53"/>
      <c r="CF67" s="53"/>
      <c r="CG67" s="53"/>
      <c r="CH67" s="53"/>
      <c r="CI67" s="53"/>
    </row>
    <row r="68" spans="1:87" s="37" customFormat="1">
      <c r="A68" s="153"/>
      <c r="B68" s="388" t="s">
        <v>235</v>
      </c>
      <c r="C68" s="396" t="s">
        <v>238</v>
      </c>
      <c r="D68" s="328"/>
      <c r="E68" s="440">
        <v>1656</v>
      </c>
      <c r="F68" s="440">
        <v>923</v>
      </c>
      <c r="G68" s="498">
        <v>0.55740000000000001</v>
      </c>
      <c r="H68" s="328"/>
      <c r="I68" s="440">
        <v>106</v>
      </c>
      <c r="J68" s="440">
        <v>101</v>
      </c>
      <c r="K68" s="498">
        <v>0.95279999999999998</v>
      </c>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2"/>
      <c r="BC68" s="152"/>
      <c r="BD68" s="153"/>
      <c r="BE68" s="153"/>
      <c r="BF68" s="153"/>
      <c r="BG68" s="153"/>
      <c r="BH68" s="153"/>
      <c r="BI68" s="153"/>
      <c r="BJ68" s="153"/>
      <c r="BK68" s="39"/>
      <c r="BL68" s="151"/>
      <c r="BO68" s="39"/>
      <c r="BP68" s="39"/>
      <c r="BQ68" s="53"/>
      <c r="BR68" s="53"/>
      <c r="BS68" s="53"/>
      <c r="BT68" s="53"/>
      <c r="BU68" s="53"/>
      <c r="BV68" s="53"/>
      <c r="BW68" s="53"/>
      <c r="BZ68" s="53"/>
      <c r="CA68" s="53"/>
      <c r="CB68" s="53"/>
      <c r="CC68" s="53"/>
      <c r="CD68" s="53"/>
      <c r="CE68" s="53"/>
      <c r="CF68" s="53"/>
      <c r="CG68" s="53"/>
      <c r="CH68" s="53"/>
      <c r="CI68" s="53"/>
    </row>
    <row r="69" spans="1:87" s="37" customFormat="1">
      <c r="A69" s="153"/>
      <c r="B69" s="388" t="s">
        <v>235</v>
      </c>
      <c r="C69" s="396" t="s">
        <v>236</v>
      </c>
      <c r="D69" s="328"/>
      <c r="E69" s="440">
        <v>1131</v>
      </c>
      <c r="F69" s="440">
        <v>924</v>
      </c>
      <c r="G69" s="498">
        <v>0.81699999999999995</v>
      </c>
      <c r="H69" s="328"/>
      <c r="I69" s="440">
        <v>99</v>
      </c>
      <c r="J69" s="440">
        <v>91</v>
      </c>
      <c r="K69" s="498">
        <v>0.91920000000000002</v>
      </c>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2"/>
      <c r="BC69" s="152"/>
      <c r="BD69" s="153"/>
      <c r="BE69" s="153"/>
      <c r="BF69" s="153"/>
      <c r="BG69" s="153"/>
      <c r="BH69" s="153"/>
      <c r="BI69" s="153"/>
      <c r="BJ69" s="153"/>
      <c r="BK69" s="39"/>
      <c r="BL69" s="151"/>
      <c r="BO69" s="53"/>
      <c r="BP69" s="53"/>
      <c r="BQ69" s="53"/>
      <c r="BR69" s="53"/>
      <c r="BS69" s="53"/>
      <c r="BT69" s="53"/>
      <c r="BU69" s="53"/>
      <c r="BV69" s="53"/>
      <c r="BW69" s="53"/>
      <c r="BZ69" s="53"/>
      <c r="CA69" s="53"/>
      <c r="CB69" s="53"/>
      <c r="CC69" s="53"/>
      <c r="CD69" s="53"/>
      <c r="CE69" s="53"/>
      <c r="CF69" s="53"/>
      <c r="CG69" s="53"/>
      <c r="CH69" s="53"/>
      <c r="CI69" s="53"/>
    </row>
    <row r="70" spans="1:87" s="37" customFormat="1" ht="25.5">
      <c r="A70" s="153"/>
      <c r="B70" s="388" t="s">
        <v>235</v>
      </c>
      <c r="C70" s="396" t="s">
        <v>237</v>
      </c>
      <c r="D70" s="328"/>
      <c r="E70" s="440">
        <v>1040</v>
      </c>
      <c r="F70" s="440">
        <v>879</v>
      </c>
      <c r="G70" s="498">
        <v>0.84519999999999995</v>
      </c>
      <c r="H70" s="328"/>
      <c r="I70" s="440">
        <v>60</v>
      </c>
      <c r="J70" s="440">
        <v>54</v>
      </c>
      <c r="K70" s="498">
        <v>0.9</v>
      </c>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2"/>
      <c r="BC70" s="152"/>
      <c r="BD70" s="153"/>
      <c r="BE70" s="153"/>
      <c r="BF70" s="153"/>
      <c r="BG70" s="153"/>
      <c r="BH70" s="153"/>
      <c r="BI70" s="153"/>
      <c r="BJ70" s="153"/>
      <c r="BK70" s="39"/>
      <c r="BL70" s="151"/>
      <c r="BO70" s="39"/>
      <c r="BP70" s="39"/>
      <c r="BQ70" s="53"/>
      <c r="BR70" s="53"/>
      <c r="BS70" s="53"/>
      <c r="BT70" s="53"/>
      <c r="BU70" s="53"/>
      <c r="BV70" s="53"/>
      <c r="BW70" s="53"/>
      <c r="BZ70" s="53"/>
      <c r="CA70" s="53"/>
      <c r="CB70" s="53"/>
      <c r="CC70" s="53"/>
      <c r="CD70" s="53"/>
      <c r="CE70" s="53"/>
      <c r="CF70" s="53"/>
      <c r="CG70" s="53"/>
      <c r="CH70" s="53"/>
      <c r="CI70" s="53"/>
    </row>
    <row r="71" spans="1:87" s="37" customFormat="1">
      <c r="A71" s="153"/>
      <c r="B71" s="388" t="s">
        <v>240</v>
      </c>
      <c r="C71" s="396" t="s">
        <v>241</v>
      </c>
      <c r="D71" s="328"/>
      <c r="E71" s="440">
        <v>2156</v>
      </c>
      <c r="F71" s="440">
        <v>150</v>
      </c>
      <c r="G71" s="498">
        <v>6.9599999999999995E-2</v>
      </c>
      <c r="H71" s="328"/>
      <c r="I71" s="440">
        <v>140</v>
      </c>
      <c r="J71" s="440">
        <v>37</v>
      </c>
      <c r="K71" s="498">
        <v>0.26429999999999998</v>
      </c>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2"/>
      <c r="BC71" s="152"/>
      <c r="BD71" s="153"/>
      <c r="BE71" s="153"/>
      <c r="BF71" s="153"/>
      <c r="BG71" s="153"/>
      <c r="BH71" s="153"/>
      <c r="BI71" s="153"/>
      <c r="BJ71" s="153"/>
      <c r="BK71" s="39"/>
      <c r="BL71" s="151"/>
      <c r="BO71" s="53"/>
      <c r="BP71" s="53"/>
      <c r="BQ71" s="53"/>
      <c r="BR71" s="53"/>
      <c r="BS71" s="53"/>
      <c r="BT71" s="53"/>
      <c r="BU71" s="53"/>
      <c r="BV71" s="53"/>
      <c r="BW71" s="53"/>
      <c r="BZ71" s="53"/>
      <c r="CA71" s="53"/>
      <c r="CB71" s="53"/>
      <c r="CC71" s="53"/>
      <c r="CD71" s="53"/>
      <c r="CE71" s="53"/>
      <c r="CF71" s="53"/>
      <c r="CG71" s="53"/>
      <c r="CH71" s="53"/>
      <c r="CI71" s="53"/>
    </row>
    <row r="72" spans="1:87" s="37" customFormat="1">
      <c r="A72" s="153"/>
      <c r="B72" s="388" t="s">
        <v>240</v>
      </c>
      <c r="C72" s="396" t="s">
        <v>242</v>
      </c>
      <c r="D72" s="328"/>
      <c r="E72" s="440">
        <v>562</v>
      </c>
      <c r="F72" s="440">
        <v>149</v>
      </c>
      <c r="G72" s="498">
        <v>0.2651</v>
      </c>
      <c r="H72" s="328"/>
      <c r="I72" s="440">
        <v>50</v>
      </c>
      <c r="J72" s="440">
        <v>21</v>
      </c>
      <c r="K72" s="498">
        <v>0.42</v>
      </c>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2"/>
      <c r="BC72" s="152"/>
      <c r="BD72" s="153"/>
      <c r="BE72" s="153"/>
      <c r="BF72" s="153"/>
      <c r="BG72" s="153"/>
      <c r="BH72" s="153"/>
      <c r="BI72" s="153"/>
      <c r="BJ72" s="153"/>
      <c r="BK72" s="39"/>
      <c r="BL72" s="151"/>
      <c r="BO72" s="39"/>
      <c r="BP72" s="39"/>
      <c r="BQ72" s="53"/>
      <c r="BR72" s="53"/>
      <c r="BS72" s="53"/>
      <c r="BT72" s="53"/>
      <c r="BU72" s="53"/>
      <c r="BV72" s="53"/>
      <c r="BW72" s="53"/>
      <c r="BZ72" s="53"/>
      <c r="CA72" s="53"/>
      <c r="CB72" s="53"/>
      <c r="CC72" s="53"/>
      <c r="CD72" s="53"/>
      <c r="CE72" s="53"/>
      <c r="CF72" s="53"/>
      <c r="CG72" s="53"/>
      <c r="CH72" s="53"/>
      <c r="CI72" s="53"/>
    </row>
    <row r="73" spans="1:87" s="37" customFormat="1">
      <c r="A73" s="153"/>
      <c r="B73" s="388" t="s">
        <v>243</v>
      </c>
      <c r="C73" s="396" t="s">
        <v>244</v>
      </c>
      <c r="D73" s="328"/>
      <c r="E73" s="440">
        <v>2171</v>
      </c>
      <c r="F73" s="440">
        <v>283</v>
      </c>
      <c r="G73" s="498">
        <v>0.13039999999999999</v>
      </c>
      <c r="H73" s="328"/>
      <c r="I73" s="440">
        <v>95</v>
      </c>
      <c r="J73" s="440">
        <v>58</v>
      </c>
      <c r="K73" s="498">
        <v>0.61050000000000004</v>
      </c>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2"/>
      <c r="BC73" s="152"/>
      <c r="BD73" s="153"/>
      <c r="BE73" s="153"/>
      <c r="BF73" s="153"/>
      <c r="BG73" s="153"/>
      <c r="BH73" s="153"/>
      <c r="BI73" s="153"/>
      <c r="BJ73" s="153"/>
      <c r="BK73" s="39"/>
      <c r="BL73" s="151"/>
      <c r="BO73" s="53"/>
      <c r="BP73" s="53"/>
      <c r="BQ73" s="53"/>
      <c r="BR73" s="53"/>
      <c r="BS73" s="53"/>
      <c r="BT73" s="53"/>
      <c r="BU73" s="53"/>
      <c r="BV73" s="53"/>
      <c r="BW73" s="53"/>
      <c r="BZ73" s="53"/>
      <c r="CA73" s="53"/>
      <c r="CB73" s="53"/>
      <c r="CC73" s="53"/>
      <c r="CD73" s="53"/>
      <c r="CE73" s="53"/>
      <c r="CF73" s="53"/>
      <c r="CG73" s="53"/>
      <c r="CH73" s="53"/>
      <c r="CI73" s="53"/>
    </row>
    <row r="74" spans="1:87">
      <c r="A74" s="153"/>
      <c r="B74" s="388" t="s">
        <v>245</v>
      </c>
      <c r="C74" s="396" t="s">
        <v>246</v>
      </c>
      <c r="D74" s="328"/>
      <c r="E74" s="440">
        <v>972</v>
      </c>
      <c r="F74" s="440">
        <v>188</v>
      </c>
      <c r="G74" s="498">
        <v>0.19339999999999999</v>
      </c>
      <c r="H74" s="328"/>
      <c r="I74" s="440">
        <v>62</v>
      </c>
      <c r="J74" s="440">
        <v>53</v>
      </c>
      <c r="K74" s="498">
        <v>0.8548</v>
      </c>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2"/>
      <c r="BC74" s="152"/>
      <c r="BD74" s="153"/>
      <c r="BE74" s="153"/>
      <c r="BF74" s="153"/>
      <c r="BG74" s="153"/>
      <c r="BH74" s="153"/>
      <c r="BI74" s="153"/>
      <c r="BJ74" s="153"/>
      <c r="BK74" s="39"/>
      <c r="BL74" s="151"/>
      <c r="BO74" s="53"/>
      <c r="BP74" s="53"/>
      <c r="BQ74" s="53"/>
      <c r="BR74" s="53"/>
      <c r="BS74" s="53"/>
      <c r="BT74" s="53"/>
      <c r="BU74" s="53"/>
      <c r="BV74" s="53"/>
      <c r="BW74" s="53"/>
      <c r="BZ74" s="53"/>
      <c r="CA74" s="53"/>
      <c r="CB74" s="53"/>
      <c r="CC74" s="53"/>
      <c r="CD74" s="53"/>
      <c r="CE74" s="53"/>
      <c r="CF74" s="53"/>
      <c r="CG74" s="53"/>
      <c r="CH74" s="53"/>
      <c r="CI74" s="53"/>
    </row>
    <row r="75" spans="1:87">
      <c r="A75" s="153"/>
      <c r="B75" s="388" t="s">
        <v>247</v>
      </c>
      <c r="C75" s="396" t="s">
        <v>248</v>
      </c>
      <c r="D75" s="328"/>
      <c r="E75" s="440">
        <v>2657</v>
      </c>
      <c r="F75" s="440">
        <v>154</v>
      </c>
      <c r="G75" s="498">
        <v>5.8000000000000003E-2</v>
      </c>
      <c r="H75" s="328"/>
      <c r="I75" s="440">
        <v>100</v>
      </c>
      <c r="J75" s="440">
        <v>50</v>
      </c>
      <c r="K75" s="498">
        <v>0.5</v>
      </c>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2"/>
      <c r="BC75" s="152"/>
      <c r="BD75" s="153"/>
      <c r="BE75" s="153"/>
      <c r="BF75" s="153"/>
      <c r="BG75" s="153"/>
      <c r="BH75" s="153"/>
      <c r="BI75" s="153"/>
      <c r="BJ75" s="153"/>
      <c r="BK75" s="39"/>
      <c r="BL75" s="151"/>
      <c r="BO75" s="53"/>
      <c r="BP75" s="53"/>
      <c r="BQ75" s="53"/>
      <c r="BR75" s="53"/>
      <c r="BS75" s="53"/>
      <c r="BT75" s="53"/>
      <c r="BU75" s="53"/>
      <c r="BV75" s="53"/>
      <c r="BW75" s="53"/>
      <c r="BZ75" s="53"/>
      <c r="CA75" s="53"/>
      <c r="CB75" s="53"/>
      <c r="CC75" s="53"/>
      <c r="CD75" s="53"/>
      <c r="CE75" s="53"/>
      <c r="CF75" s="53"/>
      <c r="CG75" s="53"/>
      <c r="CH75" s="53"/>
      <c r="CI75" s="53"/>
    </row>
    <row r="76" spans="1:87" ht="15" customHeight="1">
      <c r="A76" s="153"/>
      <c r="B76" s="388" t="s">
        <v>249</v>
      </c>
      <c r="C76" s="396" t="s">
        <v>250</v>
      </c>
      <c r="D76" s="328"/>
      <c r="E76" s="440">
        <v>754</v>
      </c>
      <c r="F76" s="440">
        <v>52</v>
      </c>
      <c r="G76" s="498">
        <v>6.9000000000000006E-2</v>
      </c>
      <c r="H76" s="328"/>
      <c r="I76" s="440">
        <v>48</v>
      </c>
      <c r="J76" s="440">
        <v>20</v>
      </c>
      <c r="K76" s="498">
        <v>0.41670000000000001</v>
      </c>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2"/>
      <c r="BC76" s="152"/>
      <c r="BD76" s="153"/>
      <c r="BE76" s="153"/>
      <c r="BF76" s="153"/>
      <c r="BG76" s="153"/>
      <c r="BH76" s="153"/>
      <c r="BI76" s="153"/>
      <c r="BJ76" s="153"/>
      <c r="BK76" s="39"/>
      <c r="BL76" s="151"/>
      <c r="BO76" s="53"/>
      <c r="BP76" s="53"/>
      <c r="BQ76" s="53"/>
      <c r="BR76" s="53"/>
      <c r="BS76" s="53"/>
      <c r="BT76" s="53"/>
      <c r="BU76" s="53"/>
      <c r="BV76" s="53"/>
      <c r="BW76" s="53"/>
      <c r="BZ76" s="53"/>
      <c r="CA76" s="53"/>
      <c r="CB76" s="53"/>
      <c r="CC76" s="53"/>
      <c r="CD76" s="53"/>
      <c r="CE76" s="53"/>
      <c r="CF76" s="53"/>
      <c r="CG76" s="53"/>
      <c r="CH76" s="53"/>
      <c r="CI76" s="53"/>
    </row>
    <row r="77" spans="1:87" ht="15.75" customHeight="1">
      <c r="A77" s="23"/>
      <c r="B77" s="23"/>
      <c r="C77" s="23"/>
      <c r="D77" s="23"/>
      <c r="E77" s="441"/>
      <c r="F77" s="441"/>
      <c r="G77" s="23"/>
      <c r="H77" s="23"/>
      <c r="I77" s="441"/>
      <c r="J77" s="441"/>
      <c r="K77" s="500"/>
      <c r="BB77" s="12"/>
      <c r="BC77" s="12"/>
      <c r="BD77" s="12"/>
      <c r="BE77" s="12"/>
      <c r="BF77" s="12"/>
      <c r="BG77" s="12"/>
      <c r="BH77" s="12"/>
      <c r="BI77" s="12"/>
      <c r="BJ77" s="12"/>
      <c r="BK77" s="12"/>
      <c r="BL77" s="12"/>
    </row>
    <row r="78" spans="1:87" s="162" customFormat="1">
      <c r="B78" s="390"/>
      <c r="C78" s="391"/>
      <c r="D78" s="160"/>
      <c r="E78" s="442"/>
      <c r="F78" s="442"/>
      <c r="G78" s="392"/>
      <c r="H78" s="392"/>
      <c r="I78" s="442"/>
      <c r="J78" s="442"/>
      <c r="K78" s="501"/>
      <c r="N78" s="405"/>
      <c r="O78" s="405"/>
      <c r="P78" s="405"/>
      <c r="Q78" s="405"/>
      <c r="R78" s="405"/>
    </row>
    <row r="79" spans="1:87" s="162" customFormat="1">
      <c r="B79" s="393" t="s">
        <v>71</v>
      </c>
      <c r="C79" s="393"/>
      <c r="D79" s="394"/>
      <c r="E79" s="395">
        <v>119332</v>
      </c>
      <c r="F79" s="395">
        <v>22877</v>
      </c>
      <c r="G79" s="499">
        <v>0.19170884590889284</v>
      </c>
      <c r="H79" s="395"/>
      <c r="I79" s="395">
        <v>6719</v>
      </c>
      <c r="J79" s="395">
        <v>3555</v>
      </c>
      <c r="K79" s="499">
        <v>0.52909659175472545</v>
      </c>
      <c r="L79" s="133"/>
      <c r="M79" s="133"/>
      <c r="N79" s="134"/>
      <c r="O79" s="133"/>
      <c r="P79" s="133"/>
      <c r="Q79" s="134"/>
      <c r="R79" s="134"/>
      <c r="S79" s="134"/>
      <c r="T79" s="134"/>
      <c r="U79" s="134"/>
      <c r="V79" s="134"/>
      <c r="W79" s="134"/>
    </row>
    <row r="80" spans="1:87" ht="12.75" customHeight="1">
      <c r="B80" s="575"/>
      <c r="C80" s="576"/>
      <c r="D80" s="577"/>
      <c r="E80" s="572"/>
      <c r="F80" s="572"/>
      <c r="G80" s="572"/>
      <c r="H80" s="572"/>
      <c r="I80" s="572"/>
      <c r="J80" s="572"/>
      <c r="K80" s="572"/>
      <c r="L80" s="578"/>
      <c r="M80" s="578"/>
      <c r="N80" s="578"/>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row>
    <row r="81" spans="2:64">
      <c r="B81" s="575"/>
      <c r="C81" s="576"/>
      <c r="D81" s="577"/>
      <c r="E81" s="572"/>
      <c r="F81" s="572"/>
      <c r="G81" s="572"/>
      <c r="H81" s="572"/>
      <c r="I81" s="572"/>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c r="AK81" s="163"/>
      <c r="AL81" s="163"/>
      <c r="AM81" s="163"/>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row>
    <row r="82" spans="2:64" ht="12.6" customHeight="1">
      <c r="B82" s="558" t="s">
        <v>252</v>
      </c>
      <c r="C82" s="570"/>
      <c r="D82" s="571"/>
      <c r="E82" s="572"/>
      <c r="F82" s="572"/>
      <c r="G82" s="572"/>
      <c r="H82" s="572"/>
      <c r="I82" s="572"/>
      <c r="J82" s="558"/>
      <c r="K82" s="558"/>
      <c r="L82" s="558"/>
      <c r="M82" s="558"/>
      <c r="N82" s="558"/>
      <c r="P82" s="158"/>
    </row>
    <row r="83" spans="2:64">
      <c r="B83" s="569" t="s">
        <v>48</v>
      </c>
      <c r="C83" s="570"/>
      <c r="D83" s="571"/>
      <c r="E83" s="572"/>
      <c r="F83" s="572"/>
      <c r="G83" s="572"/>
      <c r="H83" s="572"/>
      <c r="I83" s="572"/>
      <c r="J83" s="76"/>
      <c r="K83" s="76"/>
      <c r="L83" s="76"/>
      <c r="M83" s="76"/>
      <c r="N83" s="76"/>
    </row>
    <row r="84" spans="2:64">
      <c r="B84" s="558" t="s">
        <v>46</v>
      </c>
      <c r="C84" s="558"/>
      <c r="D84" s="558"/>
      <c r="E84" s="558"/>
      <c r="F84" s="558"/>
      <c r="G84" s="558"/>
      <c r="H84" s="558"/>
      <c r="I84" s="558"/>
      <c r="J84" s="558"/>
      <c r="K84" s="558"/>
    </row>
    <row r="85" spans="2:64">
      <c r="B85" s="554" t="s">
        <v>37</v>
      </c>
      <c r="C85" s="570"/>
      <c r="D85" s="571"/>
      <c r="E85" s="572"/>
      <c r="F85" s="572"/>
      <c r="G85" s="572"/>
      <c r="H85" s="572"/>
      <c r="I85" s="572"/>
    </row>
  </sheetData>
  <sheetProtection algorithmName="SHA-512" hashValue="rP5D44q78IIrcvb6w8+Wvs1m4VO5h7MqwcNjdQ61YX9s5EQ3d19JfPsn2OihGDzsS0NFtail7cs+itYTDf20Kw==" saltValue="w73tGmdhUn3hlVz7dRDJSw==" spinCount="100000" sheet="1" objects="1" scenarios="1" autoFilter="0"/>
  <mergeCells count="7">
    <mergeCell ref="B85:I85"/>
    <mergeCell ref="B84:K84"/>
    <mergeCell ref="B3:J3"/>
    <mergeCell ref="B83:I83"/>
    <mergeCell ref="B80:N80"/>
    <mergeCell ref="B82:N82"/>
    <mergeCell ref="B81:I81"/>
  </mergeCells>
  <hyperlinks>
    <hyperlink ref="B2" location="TABLE_OF_CONTENTS" display="Return to Table of Contents" xr:uid="{00000000-0004-0000-0800-000000000000}"/>
  </hyperlinks>
  <pageMargins left="0.7" right="0.7" top="0.75" bottom="0.75" header="0.3" footer="0.3"/>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2A468505C1204481DA87350FF0C738" ma:contentTypeVersion="13" ma:contentTypeDescription="Create a new document." ma:contentTypeScope="" ma:versionID="e035bbffbb34ae8858238645684ab251">
  <xsd:schema xmlns:xsd="http://www.w3.org/2001/XMLSchema" xmlns:xs="http://www.w3.org/2001/XMLSchema" xmlns:p="http://schemas.microsoft.com/office/2006/metadata/properties" xmlns:ns2="3d0f5e99-7678-488e-8952-bc1fcf2e70f0" xmlns:ns3="02e8459b-c54c-40fe-8743-c2ab863378f5" targetNamespace="http://schemas.microsoft.com/office/2006/metadata/properties" ma:root="true" ma:fieldsID="0e2a3cf506d2f97ea5de7cb23ac80b07" ns2:_="" ns3:_="">
    <xsd:import namespace="3d0f5e99-7678-488e-8952-bc1fcf2e70f0"/>
    <xsd:import namespace="02e8459b-c54c-40fe-8743-c2ab863378f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f5e99-7678-488e-8952-bc1fcf2e70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72b0f96-d7e6-4d53-bce4-b53f7c6d645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e8459b-c54c-40fe-8743-c2ab863378f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3cfb2e0-9777-4714-a1d0-0e964cc81269}" ma:internalName="TaxCatchAll" ma:showField="CatchAllData" ma:web="02e8459b-c54c-40fe-8743-c2ab863378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0f5e99-7678-488e-8952-bc1fcf2e70f0">
      <Terms xmlns="http://schemas.microsoft.com/office/infopath/2007/PartnerControls"/>
    </lcf76f155ced4ddcb4097134ff3c332f>
    <TaxCatchAll xmlns="02e8459b-c54c-40fe-8743-c2ab863378f5" xsi:nil="true"/>
  </documentManagement>
</p:properties>
</file>

<file path=customXml/itemProps1.xml><?xml version="1.0" encoding="utf-8"?>
<ds:datastoreItem xmlns:ds="http://schemas.openxmlformats.org/officeDocument/2006/customXml" ds:itemID="{6087C831-37D1-4F01-965C-BC0E491A91C7}">
  <ds:schemaRefs>
    <ds:schemaRef ds:uri="http://schemas.microsoft.com/sharepoint/v3/contenttype/forms"/>
  </ds:schemaRefs>
</ds:datastoreItem>
</file>

<file path=customXml/itemProps2.xml><?xml version="1.0" encoding="utf-8"?>
<ds:datastoreItem xmlns:ds="http://schemas.openxmlformats.org/officeDocument/2006/customXml" ds:itemID="{D0DE7ED3-4742-4C7C-BDFA-20A772766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f5e99-7678-488e-8952-bc1fcf2e70f0"/>
    <ds:schemaRef ds:uri="02e8459b-c54c-40fe-8743-c2ab86337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067736-A45B-4DC4-A43B-7A4E0AC17886}">
  <ds:schemaRefs>
    <ds:schemaRef ds:uri="http://www.w3.org/XML/1998/namespace"/>
    <ds:schemaRef ds:uri="http://schemas.microsoft.com/office/2006/metadata/properties"/>
    <ds:schemaRef ds:uri="http://purl.org/dc/elements/1.1/"/>
    <ds:schemaRef ds:uri="3d0f5e99-7678-488e-8952-bc1fcf2e70f0"/>
    <ds:schemaRef ds:uri="http://purl.org/dc/dcmitype/"/>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02e8459b-c54c-40fe-8743-c2ab863378f5"/>
  </ds:schemaRefs>
</ds:datastoreItem>
</file>

<file path=docMetadata/LabelInfo.xml><?xml version="1.0" encoding="utf-8"?>
<clbl:labelList xmlns:clbl="http://schemas.microsoft.com/office/2020/mipLabelMetadata">
  <clbl:label id="{d8817ef5-1ebe-441b-97a0-a69ce45b366e}" enabled="0" method="" siteId="{d8817ef5-1ebe-441b-97a0-a69ce45b36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28</vt:i4>
      </vt:variant>
    </vt:vector>
  </HeadingPairs>
  <TitlesOfParts>
    <vt:vector size="44" baseType="lpstr">
      <vt:lpstr>Table of Contents </vt:lpstr>
      <vt:lpstr>Glossary</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U.S. Dental Schools</vt:lpstr>
      <vt:lpstr>Glossary!Print_Area</vt:lpstr>
      <vt:lpstr>'Table of Contents '!Print_Area</vt:lpstr>
      <vt:lpstr>Glossary!Print_Titles</vt:lpstr>
      <vt:lpstr>'Table 11'!Print_Titles</vt:lpstr>
      <vt:lpstr>'Table 12'!Print_Titles</vt:lpstr>
      <vt:lpstr>'Table 2'!Print_Titles</vt:lpstr>
      <vt:lpstr>'Table 4'!Print_Titles</vt:lpstr>
      <vt:lpstr>'Table 5'!Print_Titles</vt:lpstr>
      <vt:lpstr>'Table 6'!Print_Titles</vt:lpstr>
      <vt:lpstr>'Table 7'!Print_Titles</vt:lpstr>
      <vt:lpstr>'Table 8'!Print_Titles</vt:lpstr>
      <vt:lpstr>'Table 9'!Print_Titles</vt:lpstr>
      <vt:lpstr>'Table of Contents '!Print_Titles</vt:lpstr>
      <vt:lpstr>'U.S. Dental Schools'!Print_Titles</vt:lpstr>
      <vt:lpstr>TABLE_1_TITLE</vt:lpstr>
      <vt:lpstr>'Table 10'!TABLE_11_TITLE</vt:lpstr>
      <vt:lpstr>'Table 11'!TABLE_12_TITLE</vt:lpstr>
      <vt:lpstr>TABLE_13_TITLE</vt:lpstr>
      <vt:lpstr>TABLE_2_TITLE</vt:lpstr>
      <vt:lpstr>TABLE_3_TITLE</vt:lpstr>
      <vt:lpstr>TABLE_4_TITLE</vt:lpstr>
      <vt:lpstr>TABLE_5_TITLE</vt:lpstr>
      <vt:lpstr>TABLE_6_TITLE</vt:lpstr>
      <vt:lpstr>TABLE_7_TITLE</vt:lpstr>
      <vt:lpstr>'Table 8'!TABLE_8_TITLE</vt:lpstr>
      <vt:lpstr>'Table 9'!TABLE_9_TITLE</vt:lpstr>
      <vt:lpstr>TABLE_OF_CONTENTS</vt:lpstr>
      <vt:lpstr>TITLE_DENTAL_SCHOOLS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ggonzalez</dc:creator>
  <cp:keywords/>
  <dc:description/>
  <cp:lastModifiedBy>Singh, Pradeep</cp:lastModifiedBy>
  <cp:revision/>
  <dcterms:created xsi:type="dcterms:W3CDTF">2010-07-27T13:27:21Z</dcterms:created>
  <dcterms:modified xsi:type="dcterms:W3CDTF">2025-02-25T20:40:28Z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0x0101007D2A468505C1204481DA87350FF0C738</vt:lpwstr>
  </property>
  <property fmtid="{D5CDD505-2E9C-101B-9397-08002B2CF9AE}" pid="3" name="Order">
    <vt:r8>1063400</vt:r8>
  </property>
  <property fmtid="{D5CDD505-2E9C-101B-9397-08002B2CF9AE}" pid="4" name="MediaServiceImageTags">
    <vt:lpwstr/>
  </property>
</Properties>
</file>